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781" activeTab="1"/>
  </bookViews>
  <sheets>
    <sheet name="Поступления" sheetId="14" r:id="rId1"/>
    <sheet name="Расходы" sheetId="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1" i="6" l="1"/>
  <c r="B69" i="6"/>
  <c r="B68" i="6"/>
  <c r="B53" i="6"/>
  <c r="B49" i="6"/>
  <c r="B35" i="6"/>
  <c r="B22" i="6"/>
  <c r="B9" i="6"/>
  <c r="A19" i="14"/>
  <c r="B51" i="6" l="1"/>
  <c r="B38" i="6" l="1"/>
  <c r="B30" i="6"/>
  <c r="B60" i="6"/>
  <c r="B19" i="6" l="1"/>
  <c r="B46" i="6"/>
  <c r="B32" i="6"/>
  <c r="B65" i="6"/>
</calcChain>
</file>

<file path=xl/sharedStrings.xml><?xml version="1.0" encoding="utf-8"?>
<sst xmlns="http://schemas.openxmlformats.org/spreadsheetml/2006/main" count="90" uniqueCount="74">
  <si>
    <t>Сумма</t>
  </si>
  <si>
    <t>Административные и прочие расходы</t>
  </si>
  <si>
    <t>Просвещение и мероприятия</t>
  </si>
  <si>
    <r>
      <t xml:space="preserve">Умная забота
</t>
    </r>
    <r>
      <rPr>
        <b/>
        <i/>
        <sz val="10"/>
        <color indexed="8"/>
        <rFont val="Times New Roman"/>
        <family val="1"/>
        <charset val="204"/>
      </rPr>
      <t>стерилизация и кастрация животных, ОСВВ</t>
    </r>
  </si>
  <si>
    <r>
      <t xml:space="preserve">Дом для животных "Ника"
</t>
    </r>
    <r>
      <rPr>
        <b/>
        <i/>
        <sz val="10"/>
        <color indexed="8"/>
        <rFont val="Times New Roman"/>
        <family val="1"/>
        <charset val="204"/>
      </rPr>
      <t>содержание животных</t>
    </r>
  </si>
  <si>
    <t>Комиссия банка</t>
  </si>
  <si>
    <r>
      <t xml:space="preserve">Скорая помощь 
</t>
    </r>
    <r>
      <rPr>
        <b/>
        <i/>
        <sz val="10"/>
        <color indexed="8"/>
        <rFont val="Times New Roman"/>
        <family val="1"/>
        <charset val="204"/>
      </rPr>
      <t>лечение животных</t>
    </r>
  </si>
  <si>
    <r>
      <t xml:space="preserve">Центр "Мокрый нос" 
</t>
    </r>
    <r>
      <rPr>
        <b/>
        <i/>
        <sz val="10"/>
        <color indexed="8"/>
        <rFont val="Times New Roman"/>
        <family val="1"/>
        <charset val="204"/>
      </rPr>
      <t>строительство и содержание центра</t>
    </r>
  </si>
  <si>
    <t>Почтовые расходы</t>
  </si>
  <si>
    <t>Топливо для автомобилей</t>
  </si>
  <si>
    <t>Корм для собак</t>
  </si>
  <si>
    <t>Хозяйственные принадлежности</t>
  </si>
  <si>
    <t>Строительные материалы LM</t>
  </si>
  <si>
    <t>Канцелярские товары, хозяйственные товары</t>
  </si>
  <si>
    <t>Оплата за пользование ПО "DOSTAVISTA", расходы на доставку</t>
  </si>
  <si>
    <t>Оплата труда</t>
  </si>
  <si>
    <t xml:space="preserve">Оплата труда </t>
  </si>
  <si>
    <t>Рекламные услуги Facebook</t>
  </si>
  <si>
    <t>Аппаратно-визуальная диагностика собаки</t>
  </si>
  <si>
    <t>Покупка канцелярских товаров</t>
  </si>
  <si>
    <t>Налоги и взносы в бюджет за декабрь</t>
  </si>
  <si>
    <t>Налоги и взносы в бюджет за январь</t>
  </si>
  <si>
    <t>Настройка Интернета в офисе</t>
  </si>
  <si>
    <t>Поиск вакансий на hh.ru</t>
  </si>
  <si>
    <t>Покупка питьевой воды</t>
  </si>
  <si>
    <t>Покупка ветеринарных препаратов</t>
  </si>
  <si>
    <t>Оплата задолженности за вывоз мусора в 2021 году</t>
  </si>
  <si>
    <t>Покупка лампы Вуда</t>
  </si>
  <si>
    <t>Оплата грузоперевозки корма</t>
  </si>
  <si>
    <t>Покупка лекарственных препаратов и мед.расходников</t>
  </si>
  <si>
    <t>Покупка ветеринарных препаратов и мед.расходников</t>
  </si>
  <si>
    <t>Медосмотры сотрудников (февраль)</t>
  </si>
  <si>
    <t xml:space="preserve">Ремонт автомобилей Мерседес, Лада Ларгус </t>
  </si>
  <si>
    <t>Покупка шовного материала</t>
  </si>
  <si>
    <t>Наклейки на кэшбоксы</t>
  </si>
  <si>
    <t>Покупка стенда в приют с правилами посещения и навигационных таблиц</t>
  </si>
  <si>
    <t>ЭУВТ, занятие в бассейне (собака Лада, клиника Ветгоспиталь Сколково)</t>
  </si>
  <si>
    <t>Покупка мед. расходных материалов (катетеры, бинты, пеленки)</t>
  </si>
  <si>
    <t>Откачка септика</t>
  </si>
  <si>
    <t>Покупка электротехнических материалов для строительства общежития для рабочих</t>
  </si>
  <si>
    <t>Покупка металлических ворот и дверей</t>
  </si>
  <si>
    <t>Электроэнергия за декабрь 2021-январь 2022</t>
  </si>
  <si>
    <t>Оплата услуг доставки и хранения груза (ящики для сбора пожертвований), компания ПЭК</t>
  </si>
  <si>
    <t>Покупка ремкомплекта для биркования</t>
  </si>
  <si>
    <t>Энуклеация глазного яблока, лечение в стационаре (кошка Малина, клиника Белый клык)</t>
  </si>
  <si>
    <t>Прием хирурга (кошка Хурма, клиника Белый клык)</t>
  </si>
  <si>
    <t>Прием офтальмолога (кошка Чими, клиника Белый клык)</t>
  </si>
  <si>
    <t>Прием хирурга, рентген (собака Лайка, клиника Белый клык)</t>
  </si>
  <si>
    <t>Лечение в стационаре (кошка Фурфур, клиника Белый клык)</t>
  </si>
  <si>
    <t>Аренда комнат в общежитии для рабочих август 2021-январь 2022</t>
  </si>
  <si>
    <t>Авансовый платеж за услуги связи</t>
  </si>
  <si>
    <t>Источник / благотворитель</t>
  </si>
  <si>
    <t>Частные пожертвования, сайт фонда (платежная система CloudPayments)</t>
  </si>
  <si>
    <t>Благотворительное мобильное приложение Tooba</t>
  </si>
  <si>
    <t>Частные пожертвования, СМС на номер 3434</t>
  </si>
  <si>
    <t>Частные пожертвования, расчетный счет Промсвязьбанк</t>
  </si>
  <si>
    <t>Частные пожертвования, расчетный счет Сбербанк</t>
  </si>
  <si>
    <t>Частные пожертвования, платежная система PayPal</t>
  </si>
  <si>
    <t>Проект Добро Mail.ru</t>
  </si>
  <si>
    <t xml:space="preserve">Онлайн-платформа помощи животным Teddy Food </t>
  </si>
  <si>
    <t>Проекты благотворительного фонда "Нужна помощь"</t>
  </si>
  <si>
    <t>Онлайн-платформа помощи Benevity</t>
  </si>
  <si>
    <t>Благотворительный сервис Mos.ru</t>
  </si>
  <si>
    <t>Проект "Активный гражданин"</t>
  </si>
  <si>
    <t>Проект "Выбираем вместе"</t>
  </si>
  <si>
    <t>Пожертвования от коммерческих организаций</t>
  </si>
  <si>
    <t>Договоры, муниципальные контракты на оказание услуг</t>
  </si>
  <si>
    <t>Итого поступило денежных средств за месяц</t>
  </si>
  <si>
    <t>Выплата процентов банком</t>
  </si>
  <si>
    <t>Итого</t>
  </si>
  <si>
    <t>Прочие налоги и взносы</t>
  </si>
  <si>
    <t>Итого произведено расходов за месяц</t>
  </si>
  <si>
    <t xml:space="preserve">Устройство водосточных желобов, крыши, утепление стен, подготовка стен к отделке, электромонтажные работы в общежитии </t>
  </si>
  <si>
    <t>Проект "Миллион призов"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</si>
</sst>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[$-419]mmmm\ yyyy;@"/>
  </numFmts>
  <fonts count="9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66">
    <xf numFmtId="0" fontId="0" fillId="0" borderId="0" xfId="0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49" fontId="6" fillId="0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4" fontId="2" fillId="0" borderId="1" xfId="0" applyNumberFormat="1" applyFont="1" applyFill="1" applyBorder="1" applyAlignment="1" applyProtection="1">
      <alignment vertical="center" wrapText="1"/>
    </xf>
    <xf numFmtId="4" fontId="2" fillId="4" borderId="1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2" fillId="5" borderId="0" xfId="0" applyFont="1" applyFill="1" applyProtection="1"/>
    <xf numFmtId="4" fontId="1" fillId="2" borderId="3" xfId="0" applyNumberFormat="1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</xf>
    <xf numFmtId="4" fontId="6" fillId="0" borderId="1" xfId="0" applyNumberFormat="1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1" fillId="5" borderId="1" xfId="0" applyNumberFormat="1" applyFont="1" applyFill="1" applyBorder="1" applyAlignment="1" applyProtection="1">
      <alignment horizontal="left" vertical="center"/>
    </xf>
    <xf numFmtId="0" fontId="1" fillId="5" borderId="1" xfId="0" applyFont="1" applyFill="1" applyBorder="1" applyAlignment="1" applyProtection="1">
      <alignment horizontal="left"/>
    </xf>
    <xf numFmtId="14" fontId="6" fillId="0" borderId="1" xfId="0" applyNumberFormat="1" applyFont="1" applyFill="1" applyBorder="1" applyAlignment="1" applyProtection="1">
      <alignment horizontal="left" vertical="center" wrapText="1"/>
    </xf>
    <xf numFmtId="4" fontId="6" fillId="0" borderId="1" xfId="0" applyNumberFormat="1" applyFont="1" applyFill="1" applyBorder="1" applyAlignment="1" applyProtection="1">
      <alignment horizontal="left" vertical="center" wrapText="1"/>
    </xf>
    <xf numFmtId="165" fontId="7" fillId="3" borderId="1" xfId="0" applyNumberFormat="1" applyFont="1" applyFill="1" applyBorder="1" applyAlignment="1" applyProtection="1">
      <alignment horizontal="left" vertical="center" wrapText="1"/>
    </xf>
    <xf numFmtId="165" fontId="6" fillId="0" borderId="1" xfId="0" applyNumberFormat="1" applyFont="1" applyFill="1" applyBorder="1" applyAlignment="1" applyProtection="1">
      <alignment horizontal="left" vertical="center" wrapText="1"/>
    </xf>
    <xf numFmtId="165" fontId="8" fillId="5" borderId="2" xfId="0" applyNumberFormat="1" applyFont="1" applyFill="1" applyBorder="1" applyAlignment="1" applyProtection="1">
      <alignment horizontal="left" vertical="center" wrapText="1"/>
    </xf>
    <xf numFmtId="4" fontId="8" fillId="5" borderId="3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/>
    </xf>
    <xf numFmtId="14" fontId="6" fillId="3" borderId="1" xfId="0" applyNumberFormat="1" applyFont="1" applyFill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left" vertical="center"/>
    </xf>
    <xf numFmtId="165" fontId="8" fillId="5" borderId="1" xfId="0" applyNumberFormat="1" applyFont="1" applyFill="1" applyBorder="1" applyAlignment="1" applyProtection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4" fontId="2" fillId="0" borderId="6" xfId="0" applyNumberFormat="1" applyFont="1" applyFill="1" applyBorder="1" applyAlignment="1" applyProtection="1">
      <alignment horizontal="left" vertical="center"/>
    </xf>
    <xf numFmtId="14" fontId="7" fillId="3" borderId="1" xfId="0" applyNumberFormat="1" applyFont="1" applyFill="1" applyBorder="1" applyAlignment="1" applyProtection="1">
      <alignment horizontal="left" vertical="center" wrapText="1"/>
    </xf>
    <xf numFmtId="0" fontId="1" fillId="5" borderId="0" xfId="0" applyFont="1" applyFill="1" applyProtection="1"/>
    <xf numFmtId="4" fontId="1" fillId="5" borderId="0" xfId="0" applyNumberFormat="1" applyFont="1" applyFill="1" applyAlignment="1" applyProtection="1">
      <alignment horizontal="left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/>
    </xf>
    <xf numFmtId="0" fontId="1" fillId="2" borderId="7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0" fillId="0" borderId="5" xfId="0" applyFill="1" applyBorder="1" applyAlignment="1" applyProtection="1"/>
    <xf numFmtId="0" fontId="1" fillId="2" borderId="7" xfId="0" applyFont="1" applyFill="1" applyBorder="1" applyAlignment="1" applyProtection="1">
      <alignment horizontal="left" vertical="top"/>
    </xf>
    <xf numFmtId="0" fontId="1" fillId="2" borderId="8" xfId="0" applyFont="1" applyFill="1" applyBorder="1" applyAlignment="1" applyProtection="1">
      <alignment horizontal="left" vertical="top"/>
    </xf>
    <xf numFmtId="0" fontId="0" fillId="0" borderId="5" xfId="0" applyFill="1" applyBorder="1" applyAlignment="1" applyProtection="1">
      <alignment vertical="top"/>
    </xf>
    <xf numFmtId="4" fontId="8" fillId="5" borderId="7" xfId="0" applyNumberFormat="1" applyFont="1" applyFill="1" applyBorder="1" applyAlignment="1" applyProtection="1">
      <alignment horizontal="left" vertical="center" wrapText="1"/>
    </xf>
    <xf numFmtId="0" fontId="0" fillId="0" borderId="5" xfId="0" applyFill="1" applyBorder="1" applyAlignment="1" applyProtection="1">
      <alignment horizontal="left" vertical="center" wrapText="1"/>
    </xf>
    <xf numFmtId="4" fontId="1" fillId="5" borderId="7" xfId="0" applyNumberFormat="1" applyFont="1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4" fontId="1" fillId="5" borderId="7" xfId="0" applyNumberFormat="1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IT19"/>
  <sheetViews>
    <sheetView workbookViewId="0">
      <selection activeCell="B19" sqref="B19"/>
    </sheetView>
  </sheetViews>
  <sheetFormatPr defaultRowHeight="15" x14ac:dyDescent="0.25"/>
  <cols>
    <col min="1" max="1" width="18.7109375" style="3" customWidth="1"/>
    <col min="2" max="2" width="70" style="1" customWidth="1"/>
    <col min="3" max="16384" width="9.140625" style="1"/>
  </cols>
  <sheetData>
    <row r="1" spans="1:254" x14ac:dyDescent="0.25">
      <c r="A1" s="25" t="s">
        <v>0</v>
      </c>
      <c r="B1" s="26" t="s">
        <v>51</v>
      </c>
    </row>
    <row r="2" spans="1:254" s="11" customFormat="1" ht="15" customHeight="1" x14ac:dyDescent="0.25">
      <c r="A2" s="27">
        <v>1843562.99</v>
      </c>
      <c r="B2" s="28" t="s">
        <v>52</v>
      </c>
      <c r="C2" s="10"/>
    </row>
    <row r="3" spans="1:254" s="11" customFormat="1" ht="15" customHeight="1" x14ac:dyDescent="0.25">
      <c r="A3" s="27">
        <v>11357.9</v>
      </c>
      <c r="B3" s="28" t="s">
        <v>54</v>
      </c>
      <c r="C3" s="10"/>
    </row>
    <row r="4" spans="1:254" s="11" customFormat="1" ht="15" customHeight="1" x14ac:dyDescent="0.25">
      <c r="A4" s="27">
        <v>262482.5</v>
      </c>
      <c r="B4" s="28" t="s">
        <v>55</v>
      </c>
      <c r="C4" s="10"/>
    </row>
    <row r="5" spans="1:254" s="11" customFormat="1" ht="15" customHeight="1" x14ac:dyDescent="0.25">
      <c r="A5" s="27">
        <v>60892.98</v>
      </c>
      <c r="B5" s="28" t="s">
        <v>56</v>
      </c>
      <c r="C5" s="10"/>
    </row>
    <row r="6" spans="1:254" s="11" customFormat="1" ht="15" customHeight="1" x14ac:dyDescent="0.25">
      <c r="A6" s="27">
        <v>14458.12</v>
      </c>
      <c r="B6" s="28" t="s">
        <v>57</v>
      </c>
      <c r="C6" s="10"/>
    </row>
    <row r="7" spans="1:254" s="11" customFormat="1" ht="15" customHeight="1" x14ac:dyDescent="0.25">
      <c r="A7" s="22">
        <v>97554.74</v>
      </c>
      <c r="B7" s="5" t="s">
        <v>53</v>
      </c>
      <c r="C7" s="10"/>
    </row>
    <row r="8" spans="1:254" s="11" customFormat="1" ht="15" customHeight="1" x14ac:dyDescent="0.25">
      <c r="A8" s="27">
        <v>192474.6</v>
      </c>
      <c r="B8" s="28" t="s">
        <v>58</v>
      </c>
      <c r="C8" s="10"/>
    </row>
    <row r="9" spans="1:254" s="11" customFormat="1" ht="15" customHeight="1" x14ac:dyDescent="0.25">
      <c r="A9" s="22">
        <v>5250</v>
      </c>
      <c r="B9" s="22" t="s">
        <v>65</v>
      </c>
      <c r="C9" s="10"/>
    </row>
    <row r="10" spans="1:254" s="11" customFormat="1" ht="15" customHeight="1" x14ac:dyDescent="0.25">
      <c r="A10" s="22">
        <v>17667</v>
      </c>
      <c r="B10" s="22" t="s">
        <v>59</v>
      </c>
      <c r="C10" s="10"/>
    </row>
    <row r="11" spans="1:254" s="11" customFormat="1" ht="15" customHeight="1" x14ac:dyDescent="0.25">
      <c r="A11" s="22">
        <v>107407</v>
      </c>
      <c r="B11" s="22" t="s">
        <v>60</v>
      </c>
      <c r="C11" s="10"/>
    </row>
    <row r="12" spans="1:254" s="11" customFormat="1" ht="15" customHeight="1" x14ac:dyDescent="0.25">
      <c r="A12" s="22">
        <v>147000.46</v>
      </c>
      <c r="B12" s="5" t="s">
        <v>61</v>
      </c>
      <c r="C12" s="10"/>
    </row>
    <row r="13" spans="1:254" s="12" customFormat="1" ht="15" customHeight="1" x14ac:dyDescent="0.25">
      <c r="A13" s="29">
        <v>99000</v>
      </c>
      <c r="B13" s="5" t="s">
        <v>63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</row>
    <row r="14" spans="1:254" s="12" customFormat="1" ht="15" customHeight="1" x14ac:dyDescent="0.25">
      <c r="A14" s="29">
        <v>390000</v>
      </c>
      <c r="B14" s="5" t="s">
        <v>64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</row>
    <row r="15" spans="1:254" s="12" customFormat="1" ht="15" customHeight="1" x14ac:dyDescent="0.25">
      <c r="A15" s="29">
        <v>6000</v>
      </c>
      <c r="B15" s="5" t="s">
        <v>73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</row>
    <row r="16" spans="1:254" s="12" customFormat="1" ht="15" customHeight="1" x14ac:dyDescent="0.25">
      <c r="A16" s="29">
        <v>85999</v>
      </c>
      <c r="B16" s="5" t="s">
        <v>62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</row>
    <row r="17" spans="1:2" s="11" customFormat="1" ht="15" customHeight="1" x14ac:dyDescent="0.25">
      <c r="A17" s="30">
        <v>664693.66</v>
      </c>
      <c r="B17" s="18" t="s">
        <v>66</v>
      </c>
    </row>
    <row r="18" spans="1:2" s="11" customFormat="1" ht="15" customHeight="1" x14ac:dyDescent="0.25">
      <c r="A18" s="27">
        <v>0.97</v>
      </c>
      <c r="B18" s="31" t="s">
        <v>68</v>
      </c>
    </row>
    <row r="19" spans="1:2" ht="15" customHeight="1" x14ac:dyDescent="0.25">
      <c r="A19" s="32">
        <f>SUM(A2:A18)</f>
        <v>4005801.9200000004</v>
      </c>
      <c r="B19" s="33" t="s">
        <v>67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C102"/>
  <sheetViews>
    <sheetView tabSelected="1" topLeftCell="A58" zoomScaleNormal="100" workbookViewId="0">
      <selection activeCell="C71" sqref="C71"/>
    </sheetView>
  </sheetViews>
  <sheetFormatPr defaultRowHeight="15" x14ac:dyDescent="0.25"/>
  <cols>
    <col min="1" max="1" width="20.7109375" style="2" customWidth="1"/>
    <col min="2" max="2" width="22.42578125" style="3" customWidth="1"/>
    <col min="3" max="3" width="118" style="1" customWidth="1"/>
    <col min="4" max="4" width="10" style="1" bestFit="1" customWidth="1"/>
    <col min="5" max="16384" width="9.140625" style="1"/>
  </cols>
  <sheetData>
    <row r="1" spans="1:3" ht="30" customHeight="1" x14ac:dyDescent="0.25">
      <c r="A1" s="52" t="s">
        <v>7</v>
      </c>
      <c r="B1" s="53"/>
      <c r="C1" s="54"/>
    </row>
    <row r="2" spans="1:3" s="8" customFormat="1" ht="15" customHeight="1" x14ac:dyDescent="0.25">
      <c r="A2" s="34">
        <v>44575</v>
      </c>
      <c r="B2" s="35">
        <v>96463.360000000001</v>
      </c>
      <c r="C2" s="14" t="s">
        <v>39</v>
      </c>
    </row>
    <row r="3" spans="1:3" s="8" customFormat="1" ht="15" customHeight="1" x14ac:dyDescent="0.25">
      <c r="A3" s="34">
        <v>44579</v>
      </c>
      <c r="B3" s="35">
        <v>181000</v>
      </c>
      <c r="C3" s="14" t="s">
        <v>40</v>
      </c>
    </row>
    <row r="4" spans="1:3" s="8" customFormat="1" ht="15" customHeight="1" x14ac:dyDescent="0.25">
      <c r="A4" s="34">
        <v>44580</v>
      </c>
      <c r="B4" s="35">
        <v>54000</v>
      </c>
      <c r="C4" s="14" t="s">
        <v>38</v>
      </c>
    </row>
    <row r="5" spans="1:3" s="8" customFormat="1" ht="15" customHeight="1" x14ac:dyDescent="0.25">
      <c r="A5" s="36">
        <v>44562</v>
      </c>
      <c r="B5" s="35">
        <v>451183</v>
      </c>
      <c r="C5" s="14" t="s">
        <v>72</v>
      </c>
    </row>
    <row r="6" spans="1:3" s="8" customFormat="1" ht="15" customHeight="1" x14ac:dyDescent="0.25">
      <c r="A6" s="36">
        <v>44562</v>
      </c>
      <c r="B6" s="35">
        <v>128147.34</v>
      </c>
      <c r="C6" s="14" t="s">
        <v>41</v>
      </c>
    </row>
    <row r="7" spans="1:3" s="8" customFormat="1" ht="15" customHeight="1" x14ac:dyDescent="0.25">
      <c r="A7" s="37">
        <v>44562</v>
      </c>
      <c r="B7" s="35">
        <v>71969.7</v>
      </c>
      <c r="C7" s="14" t="s">
        <v>12</v>
      </c>
    </row>
    <row r="8" spans="1:3" s="8" customFormat="1" ht="15" customHeight="1" x14ac:dyDescent="0.25">
      <c r="A8" s="37">
        <v>44563</v>
      </c>
      <c r="B8" s="35">
        <v>566</v>
      </c>
      <c r="C8" s="14" t="s">
        <v>11</v>
      </c>
    </row>
    <row r="9" spans="1:3" s="40" customFormat="1" ht="15" customHeight="1" x14ac:dyDescent="0.25">
      <c r="A9" s="38" t="s">
        <v>69</v>
      </c>
      <c r="B9" s="39">
        <f>SUM(B2:B8)</f>
        <v>983329.39999999991</v>
      </c>
      <c r="C9" s="23"/>
    </row>
    <row r="10" spans="1:3" ht="30" customHeight="1" x14ac:dyDescent="0.25">
      <c r="A10" s="55" t="s">
        <v>6</v>
      </c>
      <c r="B10" s="56"/>
      <c r="C10" s="57"/>
    </row>
    <row r="11" spans="1:3" ht="15" customHeight="1" x14ac:dyDescent="0.25">
      <c r="A11" s="41">
        <v>44571</v>
      </c>
      <c r="B11" s="42">
        <v>25903</v>
      </c>
      <c r="C11" s="13" t="s">
        <v>44</v>
      </c>
    </row>
    <row r="12" spans="1:3" ht="15" customHeight="1" x14ac:dyDescent="0.25">
      <c r="A12" s="41">
        <v>44571</v>
      </c>
      <c r="B12" s="42">
        <v>2805</v>
      </c>
      <c r="C12" s="13" t="s">
        <v>45</v>
      </c>
    </row>
    <row r="13" spans="1:3" ht="15" customHeight="1" x14ac:dyDescent="0.25">
      <c r="A13" s="41">
        <v>44571</v>
      </c>
      <c r="B13" s="42">
        <v>3060</v>
      </c>
      <c r="C13" s="13" t="s">
        <v>46</v>
      </c>
    </row>
    <row r="14" spans="1:3" ht="15" customHeight="1" x14ac:dyDescent="0.25">
      <c r="A14" s="41">
        <v>44571</v>
      </c>
      <c r="B14" s="42">
        <v>8330</v>
      </c>
      <c r="C14" s="13" t="s">
        <v>47</v>
      </c>
    </row>
    <row r="15" spans="1:3" ht="15" customHeight="1" x14ac:dyDescent="0.25">
      <c r="A15" s="41">
        <v>44571</v>
      </c>
      <c r="B15" s="42">
        <v>2610</v>
      </c>
      <c r="C15" s="13" t="s">
        <v>48</v>
      </c>
    </row>
    <row r="16" spans="1:3" ht="15" customHeight="1" x14ac:dyDescent="0.25">
      <c r="A16" s="41">
        <v>44575</v>
      </c>
      <c r="B16" s="42">
        <v>11560</v>
      </c>
      <c r="C16" s="13" t="s">
        <v>36</v>
      </c>
    </row>
    <row r="17" spans="1:3" ht="15" customHeight="1" x14ac:dyDescent="0.25">
      <c r="A17" s="41">
        <v>44575</v>
      </c>
      <c r="B17" s="42">
        <v>29938.080000000002</v>
      </c>
      <c r="C17" s="13" t="s">
        <v>37</v>
      </c>
    </row>
    <row r="18" spans="1:3" ht="15" customHeight="1" x14ac:dyDescent="0.25">
      <c r="A18" s="41">
        <v>44581</v>
      </c>
      <c r="B18" s="42">
        <v>4650</v>
      </c>
      <c r="C18" s="13" t="s">
        <v>18</v>
      </c>
    </row>
    <row r="19" spans="1:3" ht="15" customHeight="1" x14ac:dyDescent="0.25">
      <c r="A19" s="37">
        <v>44531</v>
      </c>
      <c r="B19" s="43">
        <f>218.5+6727</f>
        <v>6945.5</v>
      </c>
      <c r="C19" s="17" t="s">
        <v>20</v>
      </c>
    </row>
    <row r="20" spans="1:3" s="11" customFormat="1" ht="15" customHeight="1" x14ac:dyDescent="0.25">
      <c r="A20" s="36">
        <v>44562</v>
      </c>
      <c r="B20" s="43">
        <v>2340</v>
      </c>
      <c r="C20" s="18" t="s">
        <v>21</v>
      </c>
    </row>
    <row r="21" spans="1:3" ht="15" customHeight="1" x14ac:dyDescent="0.25">
      <c r="A21" s="37">
        <v>44562</v>
      </c>
      <c r="B21" s="42">
        <v>60682</v>
      </c>
      <c r="C21" s="13" t="s">
        <v>15</v>
      </c>
    </row>
    <row r="22" spans="1:3" ht="15" customHeight="1" x14ac:dyDescent="0.25">
      <c r="A22" s="44" t="s">
        <v>69</v>
      </c>
      <c r="B22" s="61">
        <f>SUM(B11:B21)</f>
        <v>158823.58000000002</v>
      </c>
      <c r="C22" s="62"/>
    </row>
    <row r="23" spans="1:3" s="8" customFormat="1" ht="30" customHeight="1" x14ac:dyDescent="0.25">
      <c r="A23" s="55" t="s">
        <v>4</v>
      </c>
      <c r="B23" s="56"/>
      <c r="C23" s="57"/>
    </row>
    <row r="24" spans="1:3" s="20" customFormat="1" ht="15" customHeight="1" x14ac:dyDescent="0.25">
      <c r="A24" s="45">
        <v>44576</v>
      </c>
      <c r="B24" s="46">
        <v>1829</v>
      </c>
      <c r="C24" s="19" t="s">
        <v>27</v>
      </c>
    </row>
    <row r="25" spans="1:3" s="20" customFormat="1" ht="15" customHeight="1" x14ac:dyDescent="0.25">
      <c r="A25" s="45">
        <v>44586</v>
      </c>
      <c r="B25" s="46">
        <v>292300</v>
      </c>
      <c r="C25" s="19" t="s">
        <v>10</v>
      </c>
    </row>
    <row r="26" spans="1:3" s="20" customFormat="1" ht="15" customHeight="1" x14ac:dyDescent="0.25">
      <c r="A26" s="45">
        <v>44587</v>
      </c>
      <c r="B26" s="46">
        <v>194400</v>
      </c>
      <c r="C26" s="19" t="s">
        <v>26</v>
      </c>
    </row>
    <row r="27" spans="1:3" s="20" customFormat="1" ht="15" customHeight="1" x14ac:dyDescent="0.25">
      <c r="A27" s="45">
        <v>44588</v>
      </c>
      <c r="B27" s="46">
        <v>31000</v>
      </c>
      <c r="C27" s="19" t="s">
        <v>28</v>
      </c>
    </row>
    <row r="28" spans="1:3" s="20" customFormat="1" ht="15" customHeight="1" x14ac:dyDescent="0.25">
      <c r="A28" s="45">
        <v>44592</v>
      </c>
      <c r="B28" s="46">
        <v>11650</v>
      </c>
      <c r="C28" s="19" t="s">
        <v>35</v>
      </c>
    </row>
    <row r="29" spans="1:3" s="20" customFormat="1" ht="15" customHeight="1" x14ac:dyDescent="0.25">
      <c r="A29" s="37">
        <v>44562</v>
      </c>
      <c r="B29" s="46">
        <v>8055</v>
      </c>
      <c r="C29" s="19" t="s">
        <v>29</v>
      </c>
    </row>
    <row r="30" spans="1:3" s="20" customFormat="1" ht="15" customHeight="1" x14ac:dyDescent="0.25">
      <c r="A30" s="37">
        <v>44562</v>
      </c>
      <c r="B30" s="46">
        <f>5370.79+31760.15</f>
        <v>37130.94</v>
      </c>
      <c r="C30" s="19" t="s">
        <v>25</v>
      </c>
    </row>
    <row r="31" spans="1:3" s="20" customFormat="1" ht="15" customHeight="1" x14ac:dyDescent="0.25">
      <c r="A31" s="37">
        <v>44562</v>
      </c>
      <c r="B31" s="46">
        <v>689.93</v>
      </c>
      <c r="C31" s="19" t="s">
        <v>11</v>
      </c>
    </row>
    <row r="32" spans="1:3" s="11" customFormat="1" ht="15" customHeight="1" x14ac:dyDescent="0.25">
      <c r="A32" s="37">
        <v>44531</v>
      </c>
      <c r="B32" s="43">
        <f>957.75+37025</f>
        <v>37982.75</v>
      </c>
      <c r="C32" s="17" t="s">
        <v>20</v>
      </c>
    </row>
    <row r="33" spans="1:3" s="11" customFormat="1" ht="15" customHeight="1" x14ac:dyDescent="0.25">
      <c r="A33" s="36">
        <v>44562</v>
      </c>
      <c r="B33" s="43">
        <v>7593</v>
      </c>
      <c r="C33" s="17" t="s">
        <v>21</v>
      </c>
    </row>
    <row r="34" spans="1:3" s="20" customFormat="1" ht="15" customHeight="1" x14ac:dyDescent="0.25">
      <c r="A34" s="37">
        <v>44562</v>
      </c>
      <c r="B34" s="43">
        <v>295147</v>
      </c>
      <c r="C34" s="14" t="s">
        <v>16</v>
      </c>
    </row>
    <row r="35" spans="1:3" s="11" customFormat="1" ht="15" customHeight="1" x14ac:dyDescent="0.25">
      <c r="A35" s="44" t="s">
        <v>69</v>
      </c>
      <c r="B35" s="61">
        <f>SUM(B24:B34)</f>
        <v>917777.62</v>
      </c>
      <c r="C35" s="62"/>
    </row>
    <row r="36" spans="1:3" ht="30" customHeight="1" x14ac:dyDescent="0.25">
      <c r="A36" s="55" t="s">
        <v>3</v>
      </c>
      <c r="B36" s="56"/>
      <c r="C36" s="57"/>
    </row>
    <row r="37" spans="1:3" ht="15" customHeight="1" x14ac:dyDescent="0.25">
      <c r="A37" s="47">
        <v>44571</v>
      </c>
      <c r="B37" s="48">
        <v>156750.15</v>
      </c>
      <c r="C37" s="16" t="s">
        <v>33</v>
      </c>
    </row>
    <row r="38" spans="1:3" ht="15" customHeight="1" x14ac:dyDescent="0.25">
      <c r="A38" s="47">
        <v>44578</v>
      </c>
      <c r="B38" s="48">
        <f>7977.03+15581.04</f>
        <v>23558.07</v>
      </c>
      <c r="C38" s="16" t="s">
        <v>30</v>
      </c>
    </row>
    <row r="39" spans="1:3" ht="15" customHeight="1" x14ac:dyDescent="0.25">
      <c r="A39" s="47">
        <v>44582</v>
      </c>
      <c r="B39" s="48">
        <v>35310</v>
      </c>
      <c r="C39" s="16" t="s">
        <v>32</v>
      </c>
    </row>
    <row r="40" spans="1:3" ht="15" customHeight="1" x14ac:dyDescent="0.25">
      <c r="A40" s="47">
        <v>44583</v>
      </c>
      <c r="B40" s="48">
        <v>261.60000000000002</v>
      </c>
      <c r="C40" s="16" t="s">
        <v>19</v>
      </c>
    </row>
    <row r="41" spans="1:3" ht="15" customHeight="1" x14ac:dyDescent="0.25">
      <c r="A41" s="47">
        <v>44587</v>
      </c>
      <c r="B41" s="48">
        <v>10000</v>
      </c>
      <c r="C41" s="16" t="s">
        <v>31</v>
      </c>
    </row>
    <row r="42" spans="1:3" ht="15" customHeight="1" x14ac:dyDescent="0.25">
      <c r="A42" s="47">
        <v>44592</v>
      </c>
      <c r="B42" s="48">
        <v>14700</v>
      </c>
      <c r="C42" s="16" t="s">
        <v>43</v>
      </c>
    </row>
    <row r="43" spans="1:3" ht="15" customHeight="1" x14ac:dyDescent="0.25">
      <c r="A43" s="37">
        <v>44575</v>
      </c>
      <c r="B43" s="46">
        <v>172000</v>
      </c>
      <c r="C43" s="15" t="s">
        <v>49</v>
      </c>
    </row>
    <row r="44" spans="1:3" ht="15" customHeight="1" x14ac:dyDescent="0.25">
      <c r="A44" s="37">
        <v>44575</v>
      </c>
      <c r="B44" s="46">
        <v>1000</v>
      </c>
      <c r="C44" s="15" t="s">
        <v>70</v>
      </c>
    </row>
    <row r="45" spans="1:3" ht="15" customHeight="1" x14ac:dyDescent="0.25">
      <c r="A45" s="36">
        <v>44562</v>
      </c>
      <c r="B45" s="46">
        <v>75000</v>
      </c>
      <c r="C45" s="15" t="s">
        <v>9</v>
      </c>
    </row>
    <row r="46" spans="1:3" ht="15" customHeight="1" x14ac:dyDescent="0.25">
      <c r="A46" s="37">
        <v>44531</v>
      </c>
      <c r="B46" s="43">
        <f>3589.33+132828</f>
        <v>136417.32999999999</v>
      </c>
      <c r="C46" s="17" t="s">
        <v>20</v>
      </c>
    </row>
    <row r="47" spans="1:3" s="11" customFormat="1" ht="15" customHeight="1" x14ac:dyDescent="0.25">
      <c r="A47" s="36">
        <v>44562</v>
      </c>
      <c r="B47" s="43">
        <v>6601</v>
      </c>
      <c r="C47" s="17" t="s">
        <v>21</v>
      </c>
    </row>
    <row r="48" spans="1:3" ht="15" customHeight="1" x14ac:dyDescent="0.25">
      <c r="A48" s="36">
        <v>44562</v>
      </c>
      <c r="B48" s="43">
        <v>903631.63</v>
      </c>
      <c r="C48" s="14" t="s">
        <v>15</v>
      </c>
    </row>
    <row r="49" spans="1:3" ht="15" customHeight="1" x14ac:dyDescent="0.25">
      <c r="A49" s="44" t="s">
        <v>69</v>
      </c>
      <c r="B49" s="63">
        <f>SUM(B37:B48)</f>
        <v>1535229.78</v>
      </c>
      <c r="C49" s="64"/>
    </row>
    <row r="50" spans="1:3" s="9" customFormat="1" ht="15" customHeight="1" x14ac:dyDescent="0.25">
      <c r="A50" s="58" t="s">
        <v>2</v>
      </c>
      <c r="B50" s="59"/>
      <c r="C50" s="60"/>
    </row>
    <row r="51" spans="1:3" s="11" customFormat="1" ht="15" customHeight="1" x14ac:dyDescent="0.25">
      <c r="A51" s="37">
        <v>44531</v>
      </c>
      <c r="B51" s="43">
        <f>334+10465</f>
        <v>10799</v>
      </c>
      <c r="C51" s="17" t="s">
        <v>20</v>
      </c>
    </row>
    <row r="52" spans="1:3" s="11" customFormat="1" ht="15" customHeight="1" x14ac:dyDescent="0.25">
      <c r="A52" s="36">
        <v>44562</v>
      </c>
      <c r="B52" s="43">
        <v>70035</v>
      </c>
      <c r="C52" s="14" t="s">
        <v>16</v>
      </c>
    </row>
    <row r="53" spans="1:3" s="11" customFormat="1" ht="15" customHeight="1" x14ac:dyDescent="0.25">
      <c r="A53" s="44" t="s">
        <v>69</v>
      </c>
      <c r="B53" s="61">
        <f>SUM(B51:B52)</f>
        <v>80834</v>
      </c>
      <c r="C53" s="62"/>
    </row>
    <row r="54" spans="1:3" x14ac:dyDescent="0.25">
      <c r="A54" s="58" t="s">
        <v>1</v>
      </c>
      <c r="B54" s="59"/>
      <c r="C54" s="60"/>
    </row>
    <row r="55" spans="1:3" s="11" customFormat="1" ht="15" customHeight="1" x14ac:dyDescent="0.25">
      <c r="A55" s="49">
        <v>44573</v>
      </c>
      <c r="B55" s="43">
        <v>2195</v>
      </c>
      <c r="C55" s="21" t="s">
        <v>42</v>
      </c>
    </row>
    <row r="56" spans="1:3" s="11" customFormat="1" ht="15" customHeight="1" x14ac:dyDescent="0.25">
      <c r="A56" s="34">
        <v>44580</v>
      </c>
      <c r="B56" s="43">
        <v>1200</v>
      </c>
      <c r="C56" s="17" t="s">
        <v>34</v>
      </c>
    </row>
    <row r="57" spans="1:3" s="11" customFormat="1" ht="15" customHeight="1" x14ac:dyDescent="0.25">
      <c r="A57" s="49">
        <v>44582</v>
      </c>
      <c r="B57" s="43">
        <v>10826.6</v>
      </c>
      <c r="C57" s="21" t="s">
        <v>13</v>
      </c>
    </row>
    <row r="58" spans="1:3" s="11" customFormat="1" ht="15" customHeight="1" x14ac:dyDescent="0.25">
      <c r="A58" s="49">
        <v>44582</v>
      </c>
      <c r="B58" s="43">
        <v>5000</v>
      </c>
      <c r="C58" s="21" t="s">
        <v>14</v>
      </c>
    </row>
    <row r="59" spans="1:3" s="11" customFormat="1" ht="15" customHeight="1" x14ac:dyDescent="0.25">
      <c r="A59" s="49">
        <v>44587</v>
      </c>
      <c r="B59" s="43">
        <v>1000</v>
      </c>
      <c r="C59" s="21" t="s">
        <v>22</v>
      </c>
    </row>
    <row r="60" spans="1:3" s="11" customFormat="1" ht="15" customHeight="1" x14ac:dyDescent="0.25">
      <c r="A60" s="49">
        <v>44588</v>
      </c>
      <c r="B60" s="43">
        <f>9778+4727</f>
        <v>14505</v>
      </c>
      <c r="C60" s="21" t="s">
        <v>23</v>
      </c>
    </row>
    <row r="61" spans="1:3" s="11" customFormat="1" ht="15" customHeight="1" x14ac:dyDescent="0.25">
      <c r="A61" s="49">
        <v>44592</v>
      </c>
      <c r="B61" s="43">
        <v>2650</v>
      </c>
      <c r="C61" s="21" t="s">
        <v>24</v>
      </c>
    </row>
    <row r="62" spans="1:3" s="11" customFormat="1" ht="15" customHeight="1" x14ac:dyDescent="0.25">
      <c r="A62" s="36">
        <v>44562</v>
      </c>
      <c r="B62" s="43">
        <v>20951.47</v>
      </c>
      <c r="C62" s="21" t="s">
        <v>17</v>
      </c>
    </row>
    <row r="63" spans="1:3" s="11" customFormat="1" ht="15" customHeight="1" x14ac:dyDescent="0.25">
      <c r="A63" s="36">
        <v>44562</v>
      </c>
      <c r="B63" s="43">
        <v>288.04000000000002</v>
      </c>
      <c r="C63" s="21" t="s">
        <v>8</v>
      </c>
    </row>
    <row r="64" spans="1:3" s="11" customFormat="1" ht="15" customHeight="1" x14ac:dyDescent="0.25">
      <c r="A64" s="36">
        <v>44562</v>
      </c>
      <c r="B64" s="35">
        <v>3000</v>
      </c>
      <c r="C64" s="6" t="s">
        <v>50</v>
      </c>
    </row>
    <row r="65" spans="1:3" s="11" customFormat="1" ht="15" customHeight="1" x14ac:dyDescent="0.25">
      <c r="A65" s="37">
        <v>44531</v>
      </c>
      <c r="B65" s="43">
        <f>34593.26+85760</f>
        <v>120353.26000000001</v>
      </c>
      <c r="C65" s="17" t="s">
        <v>20</v>
      </c>
    </row>
    <row r="66" spans="1:3" s="11" customFormat="1" ht="15" customHeight="1" x14ac:dyDescent="0.25">
      <c r="A66" s="36">
        <v>44562</v>
      </c>
      <c r="B66" s="43">
        <v>29769</v>
      </c>
      <c r="C66" s="17" t="s">
        <v>21</v>
      </c>
    </row>
    <row r="67" spans="1:3" s="11" customFormat="1" ht="15" customHeight="1" x14ac:dyDescent="0.25">
      <c r="A67" s="36">
        <v>44562</v>
      </c>
      <c r="B67" s="43">
        <v>547828.35</v>
      </c>
      <c r="C67" s="14" t="s">
        <v>16</v>
      </c>
    </row>
    <row r="68" spans="1:3" s="11" customFormat="1" ht="15" customHeight="1" x14ac:dyDescent="0.25">
      <c r="A68" s="36">
        <v>44562</v>
      </c>
      <c r="B68" s="35">
        <f>1180+1900+75+5965.93+473+469.58+1249.98+25+1098</f>
        <v>12436.49</v>
      </c>
      <c r="C68" s="6" t="s">
        <v>5</v>
      </c>
    </row>
    <row r="69" spans="1:3" ht="15" customHeight="1" x14ac:dyDescent="0.25">
      <c r="A69" s="33" t="s">
        <v>69</v>
      </c>
      <c r="B69" s="65">
        <f>SUM(B55:B68)</f>
        <v>772003.21</v>
      </c>
      <c r="C69" s="57"/>
    </row>
    <row r="70" spans="1:3" x14ac:dyDescent="0.25">
      <c r="A70" s="1"/>
      <c r="B70" s="4"/>
    </row>
    <row r="71" spans="1:3" x14ac:dyDescent="0.25">
      <c r="A71" s="24"/>
      <c r="B71" s="51">
        <f>B9+B22+B35+B49+B53+B69</f>
        <v>4447997.59</v>
      </c>
      <c r="C71" s="50" t="s">
        <v>71</v>
      </c>
    </row>
    <row r="72" spans="1:3" x14ac:dyDescent="0.25">
      <c r="A72" s="1"/>
      <c r="B72" s="4"/>
    </row>
    <row r="73" spans="1:3" x14ac:dyDescent="0.25">
      <c r="A73" s="1"/>
      <c r="B73" s="4"/>
    </row>
    <row r="74" spans="1:3" x14ac:dyDescent="0.25">
      <c r="A74" s="1"/>
      <c r="B74" s="4"/>
    </row>
    <row r="75" spans="1:3" x14ac:dyDescent="0.25">
      <c r="A75" s="1"/>
      <c r="B75" s="4"/>
    </row>
    <row r="76" spans="1:3" x14ac:dyDescent="0.25">
      <c r="A76" s="1"/>
      <c r="B76" s="4"/>
    </row>
    <row r="77" spans="1:3" x14ac:dyDescent="0.25">
      <c r="A77" s="1"/>
      <c r="B77" s="4"/>
    </row>
    <row r="78" spans="1:3" x14ac:dyDescent="0.25">
      <c r="A78" s="1"/>
      <c r="B78" s="4"/>
    </row>
    <row r="79" spans="1:3" x14ac:dyDescent="0.25">
      <c r="A79" s="1"/>
      <c r="B79" s="4"/>
    </row>
    <row r="80" spans="1:3" x14ac:dyDescent="0.25">
      <c r="A80" s="1"/>
      <c r="B80" s="4"/>
    </row>
    <row r="81" spans="1:2" x14ac:dyDescent="0.25">
      <c r="A81" s="1"/>
      <c r="B81" s="4"/>
    </row>
    <row r="82" spans="1:2" x14ac:dyDescent="0.25">
      <c r="A82" s="1"/>
      <c r="B82" s="4"/>
    </row>
    <row r="83" spans="1:2" x14ac:dyDescent="0.25">
      <c r="A83" s="1"/>
      <c r="B83" s="4"/>
    </row>
    <row r="84" spans="1:2" x14ac:dyDescent="0.25">
      <c r="A84" s="1"/>
      <c r="B84" s="4"/>
    </row>
    <row r="85" spans="1:2" x14ac:dyDescent="0.25">
      <c r="A85" s="1"/>
      <c r="B85" s="4"/>
    </row>
    <row r="86" spans="1:2" x14ac:dyDescent="0.25">
      <c r="A86" s="1"/>
      <c r="B86" s="4"/>
    </row>
    <row r="87" spans="1:2" x14ac:dyDescent="0.25">
      <c r="A87" s="1"/>
      <c r="B87" s="4"/>
    </row>
    <row r="88" spans="1:2" x14ac:dyDescent="0.25">
      <c r="A88" s="1"/>
      <c r="B88" s="4"/>
    </row>
    <row r="89" spans="1:2" x14ac:dyDescent="0.25">
      <c r="A89" s="1"/>
      <c r="B89" s="4"/>
    </row>
    <row r="90" spans="1:2" x14ac:dyDescent="0.25">
      <c r="A90" s="1"/>
      <c r="B90" s="4"/>
    </row>
    <row r="91" spans="1:2" x14ac:dyDescent="0.25">
      <c r="A91" s="1"/>
      <c r="B91" s="4"/>
    </row>
    <row r="92" spans="1:2" x14ac:dyDescent="0.25">
      <c r="A92" s="1"/>
      <c r="B92" s="4"/>
    </row>
    <row r="93" spans="1:2" x14ac:dyDescent="0.25">
      <c r="A93" s="1"/>
      <c r="B93" s="4"/>
    </row>
    <row r="94" spans="1:2" x14ac:dyDescent="0.25">
      <c r="A94" s="1"/>
      <c r="B94" s="4"/>
    </row>
    <row r="95" spans="1:2" x14ac:dyDescent="0.25">
      <c r="A95" s="1"/>
      <c r="B95" s="4"/>
    </row>
    <row r="96" spans="1:2" x14ac:dyDescent="0.25">
      <c r="A96" s="1"/>
      <c r="B96" s="4"/>
    </row>
    <row r="97" spans="1:2" x14ac:dyDescent="0.25">
      <c r="A97" s="1"/>
      <c r="B97" s="4"/>
    </row>
    <row r="98" spans="1:2" x14ac:dyDescent="0.25">
      <c r="A98" s="1"/>
      <c r="B98" s="4"/>
    </row>
    <row r="99" spans="1:2" x14ac:dyDescent="0.25">
      <c r="A99" s="1"/>
      <c r="B99" s="4"/>
    </row>
    <row r="100" spans="1:2" x14ac:dyDescent="0.25">
      <c r="A100" s="1"/>
      <c r="B100" s="4"/>
    </row>
    <row r="101" spans="1:2" x14ac:dyDescent="0.25">
      <c r="A101" s="1"/>
      <c r="B101" s="4"/>
    </row>
    <row r="102" spans="1:2" x14ac:dyDescent="0.25">
      <c r="A102" s="1"/>
      <c r="B102" s="4"/>
    </row>
  </sheetData>
  <mergeCells count="11">
    <mergeCell ref="B69:C69"/>
    <mergeCell ref="A1:C1"/>
    <mergeCell ref="A10:C10"/>
    <mergeCell ref="A36:C36"/>
    <mergeCell ref="A50:C50"/>
    <mergeCell ref="A54:C54"/>
    <mergeCell ref="A23:C23"/>
    <mergeCell ref="B22:C22"/>
    <mergeCell ref="B35:C35"/>
    <mergeCell ref="B49:C49"/>
    <mergeCell ref="B53:C53"/>
  </mergeCells>
  <phoneticPr fontId="5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Forward</cp:lastModifiedBy>
  <cp:lastPrinted>2017-08-23T15:27:46Z</cp:lastPrinted>
  <dcterms:created xsi:type="dcterms:W3CDTF">2017-04-06T09:22:47Z</dcterms:created>
  <dcterms:modified xsi:type="dcterms:W3CDTF">2023-06-07T10:42:19Z</dcterms:modified>
</cp:coreProperties>
</file>