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3-2025\"/>
    </mc:Choice>
  </mc:AlternateContent>
  <xr:revisionPtr revIDLastSave="0" documentId="13_ncr:1_{3A5EF59C-142A-4F9E-BC52-7BD94A72F492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6" i="6" l="1"/>
  <c r="B102" i="6"/>
  <c r="B3" i="6"/>
  <c r="B20" i="6"/>
  <c r="B24" i="6"/>
  <c r="B22" i="6"/>
  <c r="B180" i="6"/>
  <c r="B170" i="6"/>
  <c r="B171" i="6"/>
  <c r="B157" i="6"/>
  <c r="B158" i="6"/>
  <c r="B109" i="6"/>
  <c r="B124" i="6"/>
  <c r="A17" i="14"/>
  <c r="A28" i="14" l="1"/>
  <c r="B91" i="6" l="1"/>
  <c r="B162" i="6"/>
  <c r="B195" i="6" l="1"/>
  <c r="B189" i="6"/>
</calcChain>
</file>

<file path=xl/sharedStrings.xml><?xml version="1.0" encoding="utf-8"?>
<sst xmlns="http://schemas.openxmlformats.org/spreadsheetml/2006/main" count="394" uniqueCount="229">
  <si>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</si>
  <si>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</si>
  <si>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</si>
  <si>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</si>
  <si>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</si>
  <si>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</si>
  <si>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</si>
  <si>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</si>
  <si>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</si>
  <si>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</si>
  <si>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</si>
  <si>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</si>
  <si>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 xml:space="preserve">Онлайн-платформа помощи животным Teddy Food </t>
  </si>
  <si>
    <t>Частные пожертвования, сайт фонда (CloudPayments)</t>
  </si>
  <si>
    <t>Частные пожертвования, СБП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</si>
  <si>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</si>
  <si>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</si>
  <si>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</si>
  <si>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</si>
  <si>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Реализация сувенирной продукции, мерча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</si>
  <si>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</si>
  <si>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</si>
  <si>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</si>
  <si>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</si>
  <si>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</si>
  <si>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</si>
  <si>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</si>
  <si>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</si>
  <si>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</si>
  <si>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</si>
  <si>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</si>
  <si>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</si>
  <si>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</si>
  <si>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</si>
  <si>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</si>
  <si>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Проект "Активный гражданин"</t>
  </si>
  <si>
    <t>Благотворительные сертификаты на Giftery.ru</t>
  </si>
  <si>
    <t>Благотворительный аукцион Meet For Charity</t>
  </si>
  <si>
    <t xml:space="preserve">Пожертвования БФ "Благотворительное пожертвование"
</t>
  </si>
  <si>
    <t>Услуги видеонаблюдения, предоставляемых сервисом ipeye.ru (просмотр, запись, трансляция)</t>
  </si>
  <si>
    <t>Бензин, дизель для заправки автомобилей</t>
  </si>
  <si>
    <t>Пожертвования БФ "Помощь рядом"</t>
  </si>
  <si>
    <t>Договоры, муниципальные контракты на оказание услуг</t>
  </si>
  <si>
    <t>Лабораторные исследования (анализы), лаборатория Vet Union</t>
  </si>
  <si>
    <t>Проезд по платным участкам автомобильных дорог</t>
  </si>
  <si>
    <t>Услуги по сопровождению рекламных кампаний</t>
  </si>
  <si>
    <t>Услуги по проведению рекламных кампаний и привлечению доноров из сетиинтернет</t>
  </si>
  <si>
    <t>Транспортные услуги по перевозке корма</t>
  </si>
  <si>
    <t>Пожертвование БФ "Вклад в будущее"</t>
  </si>
  <si>
    <t>Пожертвования БФ "Код добра"</t>
  </si>
  <si>
    <t>Пожертвование БФ "Фонд продовольствия Русь"</t>
  </si>
  <si>
    <t>03.03.2025</t>
  </si>
  <si>
    <t>04.03.2025</t>
  </si>
  <si>
    <t>05.03.2025</t>
  </si>
  <si>
    <t>06.03.2025</t>
  </si>
  <si>
    <t>07.03.2025</t>
  </si>
  <si>
    <t>10.03.2025</t>
  </si>
  <si>
    <t>11.03.2025</t>
  </si>
  <si>
    <t>12.03.2025</t>
  </si>
  <si>
    <t>13.03.2025</t>
  </si>
  <si>
    <t>14.03.2025</t>
  </si>
  <si>
    <t>17.03.2025</t>
  </si>
  <si>
    <t>18.03.2025</t>
  </si>
  <si>
    <t>19.03.2025</t>
  </si>
  <si>
    <t>20.03.2025</t>
  </si>
  <si>
    <t>21.03.2025</t>
  </si>
  <si>
    <t>24.03.2025</t>
  </si>
  <si>
    <t>25.03.2025</t>
  </si>
  <si>
    <t>26.03.2025</t>
  </si>
  <si>
    <t>27.03.2025</t>
  </si>
  <si>
    <t>28.03.2025</t>
  </si>
  <si>
    <t>31.03.2025</t>
  </si>
  <si>
    <t>Распространение рекламно-информационных материалов (наружная реклама), фестиваль Woof Новосибирск</t>
  </si>
  <si>
    <t>Изготовление рекламно-информационных материалов (постеры), фестиваль Woof Новосибирск</t>
  </si>
  <si>
    <t>Распространение рекламно-информационных материалов, фестиваль Woof Новосибирск</t>
  </si>
  <si>
    <t>Аренда оборудования для застройки площадки, фестиваль Woof Казань</t>
  </si>
  <si>
    <t>Услуги по техническому обеспечению сценическим подиумом, фестиваль Woof Казань</t>
  </si>
  <si>
    <t>Услуги по техническому обеспечению медиа оборудованием мероприятия, фестиваль Woof Казань</t>
  </si>
  <si>
    <t>Аренда ретрогирлянд за период 15.03.2025-16.03.2025, фестиваль Woof Казань</t>
  </si>
  <si>
    <t>Техническое обеспечение мероприятия 15.03.2025-16.03.2025, фестиваль Woof Казань</t>
  </si>
  <si>
    <t>Аренда мебели для проведения мероприятия 15.03.2025-16.03.2025, фестиваль Woof Казань</t>
  </si>
  <si>
    <t>Размещение РИМ на радиостанции, изготовление ролика, 03.03.2025-14.03.2025,  фестиваль Woof Казань</t>
  </si>
  <si>
    <t>Командировочные расходы (проживание), фестиваль Woof Казань</t>
  </si>
  <si>
    <t>Командировочные расходы (билеты), фестиваль Woof Казань</t>
  </si>
  <si>
    <t>Сувенирная продукция для мероприятий, фестиваль Woof Казань</t>
  </si>
  <si>
    <t>Услуги кейтеринга, фестиваль Woof Казань</t>
  </si>
  <si>
    <t>Аренда помещения для мероприятия 14.03.2025-15.03.2025, фестиваль Woof Казань</t>
  </si>
  <si>
    <t>Вода питьевая, фестиваль Woof Казань</t>
  </si>
  <si>
    <t>Услуги по распространению рекламной информации, фестиваль Woof Казань</t>
  </si>
  <si>
    <t>Размещение рекламного материала в социальных сетях, фестиваль Woof Казань</t>
  </si>
  <si>
    <t>Изготовление пресс-волла, фестиваль Woof Казань.</t>
  </si>
  <si>
    <t>Изготовление пресс-волла, фестиваль Woof Казань</t>
  </si>
  <si>
    <t>Размещение рекламных материалов в Телеграм, фестиваль Woof Казань</t>
  </si>
  <si>
    <t>Оборудование (декор для мероприятия), фестиваль Woof</t>
  </si>
  <si>
    <t>Печать полиграфии, фестиваль Woof Казань и Новосибирск</t>
  </si>
  <si>
    <t>Расходные товары для мероприятия, фестиваль Woof Казань</t>
  </si>
  <si>
    <t xml:space="preserve">Печать полиграфии (листовки), фестиваль Woof Новосибирск </t>
  </si>
  <si>
    <t xml:space="preserve">Услуги по уборке помещения, фестиваль Woof Казань </t>
  </si>
  <si>
    <t>Услуги PR на региональном фестивале Woof Казань</t>
  </si>
  <si>
    <t>Полиграфические услуги (листовки), фестиваль Woof Новосибирск</t>
  </si>
  <si>
    <t>Ветеринарные услуги 15.03.2025-16.03.2025, фестиваль Woof Казань</t>
  </si>
  <si>
    <t>Аренда площадки 26.09.2025-28.09.2025, фестиваль Woof Ростов-на-Дону</t>
  </si>
  <si>
    <t>Аренда ретро-гирлянд, фестиваль Woof Новосибирск</t>
  </si>
  <si>
    <t>Полиграфические услуги (плакат А3), фестиваль Woof Новосибирск</t>
  </si>
  <si>
    <t>Размещение рекламы в каналах, фестиваль Woof Новосибирск</t>
  </si>
  <si>
    <t>Услуги по печати афиш, фестиваль Woof Москва</t>
  </si>
  <si>
    <t>Услуга по доставке афиш, фестиваль Woof Москва</t>
  </si>
  <si>
    <t>Размещение рекламного материала в канале, фестиваль Woof Новосибирск</t>
  </si>
  <si>
    <t>Услуги ведущего на мероприятие, фестиваль Woof Новосибирск</t>
  </si>
  <si>
    <t>Услуги по проведению мероприятия, фестиваль Woof Новосибирск</t>
  </si>
  <si>
    <t>Монтаж декоративного напольного покрытия (газон), фестиваль Woof в Новосибирске</t>
  </si>
  <si>
    <t>Аренда мебели и оборудования, фестиваль Woof Новосибирск</t>
  </si>
  <si>
    <t>Аренда бутыля с чистой водой, фестиваль Woof Новосибирск</t>
  </si>
  <si>
    <t>Командировочные расходы, билеты, фестиваль Woof Новосибирск</t>
  </si>
  <si>
    <t>Командировочные расходы, проживание, фестиваль Woof Новосибирск</t>
  </si>
  <si>
    <t>Полиграфическая продукция (пресс-вол), фестиваль Woof Новосибирск</t>
  </si>
  <si>
    <t>Оформление электронных билетов "Белые ночи фандрайзинга 2025"</t>
  </si>
  <si>
    <t>Предоставление онлайн-доступа к обучающему курсу</t>
  </si>
  <si>
    <t>Услуги по предоставлению обучения по программе ДПО "Базовый курс интенсивной терапии собак и кошек"</t>
  </si>
  <si>
    <t xml:space="preserve">Футболки для волонтёров на мероприятия </t>
  </si>
  <si>
    <t>Услуги доставки груза на мероприяти за 01.02.2025-28.02.2025</t>
  </si>
  <si>
    <t xml:space="preserve">Амуниция для собак на выставку </t>
  </si>
  <si>
    <t>Размещение рекламно-информационных материалов в сервисе Ads.vk.com</t>
  </si>
  <si>
    <t>Командировочные расходы</t>
  </si>
  <si>
    <t>Услуга оператора горячей линии за период 01.02.2025-28.02.2025</t>
  </si>
  <si>
    <t>Рекламная продукция</t>
  </si>
  <si>
    <t>Консультационные услуги по фандрайзингу</t>
  </si>
  <si>
    <t>Полиграфическая продукция</t>
  </si>
  <si>
    <t>Оборудование для съемки интерактивных лекций курса</t>
  </si>
  <si>
    <t>Пополнение лицевого счета для работы с услугами HeadHunter</t>
  </si>
  <si>
    <t>Боксы (контейнер) для хранения</t>
  </si>
  <si>
    <t>Размещение рекламной информации о фестивале "Беги за другом"</t>
  </si>
  <si>
    <t>Услуга оператора горячей линии за период 01.03.2025-31.03.2025</t>
  </si>
  <si>
    <t>Доработка сайта. Внесение изменений, первый этап</t>
  </si>
  <si>
    <t>02.03.2025</t>
  </si>
  <si>
    <t>Строительные материалы в центр "Мокрый нос"</t>
  </si>
  <si>
    <t>Хирургическая операция, стационар, анализы, кот Хантер, клиника CatLazaret</t>
  </si>
  <si>
    <t>Замер стекла для вольеров</t>
  </si>
  <si>
    <t>Услуги по медицинскому осмотру водителей за период 01.03.2025-31.03.2025</t>
  </si>
  <si>
    <t>Анализы, прием инфекциониста, УЗИ, кот Вася, клиника Оригами</t>
  </si>
  <si>
    <t>Прием офтальмолога, собака Шакира, клиника 101 Далматинец Химки</t>
  </si>
  <si>
    <t>Прием офтальмолога, кошка Ночка, клиника 101 Далматинец Химки</t>
  </si>
  <si>
    <t>Вывоз ТКО за период 01.02.2025-28.02.2025, центр "Мокрый нос"</t>
  </si>
  <si>
    <t>Аренда контейнера для ТКО за период 01.03.2025-31.03.2025, центр "Мокрый нос"</t>
  </si>
  <si>
    <t>Стационар, обследования, анализы, УЗИ, кошка Маури, клиника Оригами</t>
  </si>
  <si>
    <t>Кардиологическое обследование,хирургическая операция, стационар, кот Орео, клиника Оригами</t>
  </si>
  <si>
    <t>Кардиологическое обследование, кошка Алиса, клиника Оригами</t>
  </si>
  <si>
    <t>Кардиологическое обследование, кот Блинчик, клиника Оригами</t>
  </si>
  <si>
    <t>УЗИ брюшной полости, собака Харви, клиника Оригами</t>
  </si>
  <si>
    <t>УЗИ брюшной полости, кот Кенга, клиника Оригами</t>
  </si>
  <si>
    <t>Аренда земельного участка за 01.11.2024-30.11.2024</t>
  </si>
  <si>
    <t>Ветеринарные услуги, СББЖ</t>
  </si>
  <si>
    <t>Работы по замене решеток и дверей в вольерах для собак, центр "Мокрый нос"</t>
  </si>
  <si>
    <t>Ветеринарные препараты</t>
  </si>
  <si>
    <t>Строительные материалы для центра Мокрый нос (доска обрезная)</t>
  </si>
  <si>
    <t>Электроэнергия за период 01.03.2025-31.03.2025</t>
  </si>
  <si>
    <t>Сухой корм для собак</t>
  </si>
  <si>
    <t>Консультация с онкологом, собака Ксюша, клиника 101 Далматинец Химки</t>
  </si>
  <si>
    <t>Прием терапевта, УЗИ, анализы, интенсивная терапия, кот Валентин, клиника Оригами</t>
  </si>
  <si>
    <t>Кардиообследование, кот Квокка, клиника Оригами</t>
  </si>
  <si>
    <t>Кардиообследование, кот Бентли, клиника Оригами</t>
  </si>
  <si>
    <t>Прием стоматолога, кот Совушка, клиника Оригами</t>
  </si>
  <si>
    <t>УЗИ брюшной полости, собака Чак, клиника Оригами</t>
  </si>
  <si>
    <t>Прием ортопеда, рентген, собака Бони, клиника 101 Далматинец Сходня</t>
  </si>
  <si>
    <t>Исследования, собака Бьянка, клиника 101 Далматинец Сходня</t>
  </si>
  <si>
    <t>Прием ортопеда, рентген, собака Зарс, клиника 101 Далматинец Химки</t>
  </si>
  <si>
    <t>Прием онколога, анализы, собака Ксюша, клиника 101 Далматинец Химки</t>
  </si>
  <si>
    <t>Прием онколога, собака Маруся, клиника 101 Далматинец Химки</t>
  </si>
  <si>
    <t>Прием хирурга, кот Моцарт, клиника 101 Далматинец Химки</t>
  </si>
  <si>
    <t>Прием врача, анализы, исследования, собака Сандро, клиника Белый клык</t>
  </si>
  <si>
    <t>Прием хирурга, анализы, собака Тина, клиника Белый клык</t>
  </si>
  <si>
    <t>Обследование, собака Малыш, клиника Белый клык</t>
  </si>
  <si>
    <t>Прием офтальмолога, кот Блинчик, клиника Белый клык</t>
  </si>
  <si>
    <t>Прием офтальмолога, кошка Бусинка, клиника Белый клык</t>
  </si>
  <si>
    <t>Прием хирурга, собака Малыш, клиника Белый клык</t>
  </si>
  <si>
    <t>Прием офтальмолога, кот Бусинка, клиника Белый клык</t>
  </si>
  <si>
    <t>Услуги грумера за 01.02.2025-28.02.2025</t>
  </si>
  <si>
    <t>Ветеринарные препараты (Селафорт)</t>
  </si>
  <si>
    <t>Цельная кровь для кошек</t>
  </si>
  <si>
    <t>Дезинфекция, дезинсекция и дератизация за период 01.02.2025-28.02.2025, приют "НИКА"</t>
  </si>
  <si>
    <t>Донорская кровь для животных, кошка Юнона</t>
  </si>
  <si>
    <t>Проведение КТ, кошка Квокка, клиника Сколково Вет</t>
  </si>
  <si>
    <t>Медицинские манипуляции, кот Аарон, клиника Сколково Вет</t>
  </si>
  <si>
    <t>Анализы, исследования, кот Аарон, клиника Сколково Вет</t>
  </si>
  <si>
    <t>Дезинфекция, дезинсекция и дератизация за период 01.02.2025-28.02.2025, Центр "Мокрый нос"</t>
  </si>
  <si>
    <t>Дезинфекция, дезинсекция и дератизация за период 01.03.2025-31.03.2025, Центр "Мокрый нос"</t>
  </si>
  <si>
    <t>Прием терапевта, стационар, кот Ирис, клиника Оригами</t>
  </si>
  <si>
    <t>Хирургическая операция, собака Кейс, клиника Оригами</t>
  </si>
  <si>
    <t>УЗИ, анализы, рентген, кот Хантер, клиника Оригами</t>
  </si>
  <si>
    <t>Прием терапевта, анализы, УЗИ, рентген, собака Жорик, клиника Оригами</t>
  </si>
  <si>
    <t>Прием терапевта, УЗИ, рентген, собака Шаман, клиника Оригами</t>
  </si>
  <si>
    <t>УЗИ, анализы, кот Ирис, клиника Оригами</t>
  </si>
  <si>
    <t>Медицинские манипуляции, кот Ирис, клиника Оригами</t>
  </si>
  <si>
    <t>УЗИ, собака Граф, клиника Оригами</t>
  </si>
  <si>
    <t>Прием ортопеда, рентген, кот Дизель, клиника 101 Далматинец Сходня</t>
  </si>
  <si>
    <t>Прием ортопеда, рентген, кот Пунш, клиника 101 Далматинец Сходня</t>
  </si>
  <si>
    <t>ЭХО сердца, собака Моня, клиника 101 Далматинец Сходня</t>
  </si>
  <si>
    <t>Проведение КТ, кот Моцарт, клиника Сколково Вет</t>
  </si>
  <si>
    <t>Проведение КТ, кот Аарон, клиника Сколково Вет</t>
  </si>
  <si>
    <t>Исследование, кот Аарон, клиника Сколково Вет</t>
  </si>
  <si>
    <t>Ветеринарные услуги, кот Моцарт, клиника Сколково Вет</t>
  </si>
  <si>
    <t>Кардиообследование, анализы, кот Костик, клиника Белый клык</t>
  </si>
  <si>
    <t>Прием терапевта,УЗИ брюшной полости, анализы, кошка Вега, клиника Белый клык</t>
  </si>
  <si>
    <t>Прием хирурга, рентген, кот Шелест, клиника Белый клык</t>
  </si>
  <si>
    <t>Прием офтальмолога, анализы, кот Сухарик, клиника Белый клык</t>
  </si>
  <si>
    <t>Прием невролога, кот Сухарик, клиника Белый клык</t>
  </si>
  <si>
    <t>Прием терапевта, кот Сухарик, клиника Белый клык</t>
  </si>
  <si>
    <t>Экспресс ПЦР, кот Котенок, клиника Белый клык</t>
  </si>
  <si>
    <t>Ветеринарные препараты. Вакцина Мультикан-6</t>
  </si>
  <si>
    <t>Услуги связи (интернет) за период 01.04.2025-30.04.2025</t>
  </si>
  <si>
    <t>Прием терапевта, медицинские манипуляции, анализы, кот Кунжут, клиника CatLazaret</t>
  </si>
  <si>
    <t>Вывоз ТКО за период 01.03.2025-31.03.2025, центр "Мокрый нос"</t>
  </si>
  <si>
    <t>Дезинфекция, дезинсекция и дератизация, приют "НИКА"</t>
  </si>
  <si>
    <t>Дезинфекция, дезинсекция и дератизация, Центр "Мокрый нос"</t>
  </si>
  <si>
    <t>Медицинский расходный материал</t>
  </si>
  <si>
    <t>Услуги фотосъемки животных за период 01.03.2025-31.03.2025</t>
  </si>
  <si>
    <t>Суточные сотруднику, фестиваль Woof Казань</t>
  </si>
  <si>
    <t>Авиабилеты, фестиваль Woof Казань</t>
  </si>
  <si>
    <t>Услуги сервиса Avito (пристройство животных), фестиваль Woof Казнь</t>
  </si>
  <si>
    <t>Изготовление аудиоролика,  фестиваль Woof Новосибирск</t>
  </si>
  <si>
    <t xml:space="preserve">Услуги по размещению рекламы в интернете на площадке Озон </t>
  </si>
  <si>
    <t xml:space="preserve">Услуги по сопровождению рекламных кампаний на платформе Озон </t>
  </si>
  <si>
    <t>Услуги по размещению рекламы в интернете Яндекс.Маркет</t>
  </si>
  <si>
    <t>Настройка, ведение и оптимизация контекстной рекламы Яндекс.Директ</t>
  </si>
  <si>
    <t>Услуги агента по информированию граждан о деят-ти фонда и привлечению к благотворительности за 01.11.2024-30.11.2025</t>
  </si>
  <si>
    <t>Суточные сотруднику, Белые ночи фандрайзинга 2025</t>
  </si>
  <si>
    <t>Авансовый платеж за услуги агента по информированию граждан о деят-ти фонда и привлечению к благотворительности</t>
  </si>
  <si>
    <t xml:space="preserve">Услуги сопровождение в GR за период 15.02.2025-15.03.2025 </t>
  </si>
  <si>
    <t>Аренда склада за период 22.03.2025-21.04.2025. Обеспечительный платеж за период 22.12.2025-21.01.2026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</si>
</sst>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1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2" fillId="0" borderId="0" xfId="0" applyNumberFormat="1" applyFont="1" applyFill="1" applyAlignment="1" applyProtection="1">
      <alignment vertical="center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31"/>
  <sheetViews>
    <sheetView workbookViewId="0">
      <selection activeCell="A2" sqref="A2:A27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44">
        <v>941160.81000000203</v>
      </c>
      <c r="B2" s="6" t="s">
        <v>6</v>
      </c>
    </row>
    <row r="3" spans="1:2" x14ac:dyDescent="0.25">
      <c r="A3" s="44">
        <v>500</v>
      </c>
      <c r="B3" s="6" t="s">
        <v>7</v>
      </c>
    </row>
    <row r="4" spans="1:2" x14ac:dyDescent="0.25">
      <c r="A4" s="44">
        <v>2589104.8399999994</v>
      </c>
      <c r="B4" s="6" t="s">
        <v>13</v>
      </c>
    </row>
    <row r="5" spans="1:2" x14ac:dyDescent="0.25">
      <c r="A5" s="44">
        <v>1117136.2500000002</v>
      </c>
      <c r="B5" s="6" t="s">
        <v>8</v>
      </c>
    </row>
    <row r="6" spans="1:2" x14ac:dyDescent="0.25">
      <c r="A6" s="44">
        <v>1102594</v>
      </c>
      <c r="B6" s="6" t="s">
        <v>14</v>
      </c>
    </row>
    <row r="7" spans="1:2" x14ac:dyDescent="0.25">
      <c r="A7" s="44">
        <v>16713.899999999994</v>
      </c>
      <c r="B7" s="6" t="s">
        <v>15</v>
      </c>
    </row>
    <row r="8" spans="1:2" x14ac:dyDescent="0.25">
      <c r="A8" s="44">
        <v>14035.880000000001</v>
      </c>
      <c r="B8" s="6" t="s">
        <v>26</v>
      </c>
    </row>
    <row r="9" spans="1:2" x14ac:dyDescent="0.25">
      <c r="A9" s="44">
        <v>262412.01</v>
      </c>
      <c r="B9" s="6" t="s">
        <v>29</v>
      </c>
    </row>
    <row r="10" spans="1:2" ht="13.2" customHeight="1" x14ac:dyDescent="0.25">
      <c r="A10" s="44">
        <v>2723658</v>
      </c>
      <c r="B10" s="6" t="s">
        <v>9</v>
      </c>
    </row>
    <row r="11" spans="1:2" x14ac:dyDescent="0.25">
      <c r="A11" s="44">
        <v>488674</v>
      </c>
      <c r="B11" s="6" t="s">
        <v>10</v>
      </c>
    </row>
    <row r="12" spans="1:2" x14ac:dyDescent="0.25">
      <c r="A12" s="44">
        <v>63500</v>
      </c>
      <c r="B12" s="6" t="s">
        <v>35</v>
      </c>
    </row>
    <row r="13" spans="1:2" x14ac:dyDescent="0.25">
      <c r="A13" s="44">
        <v>73132</v>
      </c>
      <c r="B13" s="6" t="s">
        <v>16</v>
      </c>
    </row>
    <row r="14" spans="1:2" x14ac:dyDescent="0.25">
      <c r="A14" s="44">
        <v>648942.26</v>
      </c>
      <c r="B14" s="6" t="s">
        <v>11</v>
      </c>
    </row>
    <row r="15" spans="1:2" x14ac:dyDescent="0.25">
      <c r="A15" s="44">
        <v>12173</v>
      </c>
      <c r="B15" s="6" t="s">
        <v>12</v>
      </c>
    </row>
    <row r="16" spans="1:2" x14ac:dyDescent="0.25">
      <c r="A16" s="44">
        <v>137792</v>
      </c>
      <c r="B16" s="6" t="s">
        <v>17</v>
      </c>
    </row>
    <row r="17" spans="1:2" x14ac:dyDescent="0.25">
      <c r="A17" s="44">
        <f>192000+104000</f>
        <v>296000</v>
      </c>
      <c r="B17" s="6" t="s">
        <v>37</v>
      </c>
    </row>
    <row r="18" spans="1:2" x14ac:dyDescent="0.25">
      <c r="A18" s="44">
        <v>54341</v>
      </c>
      <c r="B18" s="6" t="s">
        <v>18</v>
      </c>
    </row>
    <row r="19" spans="1:2" x14ac:dyDescent="0.25">
      <c r="A19" s="44">
        <v>510.22</v>
      </c>
      <c r="B19" s="6" t="s">
        <v>36</v>
      </c>
    </row>
    <row r="20" spans="1:2" x14ac:dyDescent="0.25">
      <c r="A20" s="44">
        <v>660760.41999999993</v>
      </c>
      <c r="B20" s="6" t="s">
        <v>38</v>
      </c>
    </row>
    <row r="21" spans="1:2" x14ac:dyDescent="0.25">
      <c r="A21" s="44">
        <v>8323.43</v>
      </c>
      <c r="B21" s="33" t="s">
        <v>49</v>
      </c>
    </row>
    <row r="22" spans="1:2" x14ac:dyDescent="0.25">
      <c r="A22" s="44">
        <v>885925.99</v>
      </c>
      <c r="B22" s="33" t="s">
        <v>41</v>
      </c>
    </row>
    <row r="23" spans="1:2" x14ac:dyDescent="0.25">
      <c r="A23" s="44">
        <v>1526329.8</v>
      </c>
      <c r="B23" s="33" t="s">
        <v>48</v>
      </c>
    </row>
    <row r="24" spans="1:2" x14ac:dyDescent="0.25">
      <c r="A24" s="44">
        <v>2000000</v>
      </c>
      <c r="B24" s="33" t="s">
        <v>50</v>
      </c>
    </row>
    <row r="25" spans="1:2" ht="11.4" customHeight="1" x14ac:dyDescent="0.25">
      <c r="A25" s="8">
        <v>2578000</v>
      </c>
      <c r="B25" s="6" t="s">
        <v>42</v>
      </c>
    </row>
    <row r="26" spans="1:2" x14ac:dyDescent="0.25">
      <c r="A26" s="8">
        <v>6261.08</v>
      </c>
      <c r="B26" s="6" t="s">
        <v>19</v>
      </c>
    </row>
    <row r="27" spans="1:2" x14ac:dyDescent="0.25">
      <c r="A27" s="8">
        <v>972414.25</v>
      </c>
      <c r="B27" s="6" t="s">
        <v>20</v>
      </c>
    </row>
    <row r="28" spans="1:2" x14ac:dyDescent="0.25">
      <c r="A28" s="18">
        <f>SUM(A2:A27)</f>
        <v>19180395.140000001</v>
      </c>
      <c r="B28" s="17" t="s">
        <v>4</v>
      </c>
    </row>
    <row r="31" spans="1:2" x14ac:dyDescent="0.25">
      <c r="B31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207"/>
  <sheetViews>
    <sheetView tabSelected="1" topLeftCell="A35" workbookViewId="0">
      <selection activeCell="B197" sqref="B197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23</v>
      </c>
      <c r="B1" s="23"/>
      <c r="C1" s="24"/>
    </row>
    <row r="2" spans="1:3" s="5" customFormat="1" ht="53.4" customHeight="1" x14ac:dyDescent="0.25">
      <c r="A2" s="46" t="s">
        <v>25</v>
      </c>
      <c r="B2" s="47"/>
      <c r="C2" s="47"/>
    </row>
    <row r="3" spans="1:3" s="32" customFormat="1" ht="13.8" customHeight="1" x14ac:dyDescent="0.25">
      <c r="A3" s="38" t="s">
        <v>134</v>
      </c>
      <c r="B3" s="39">
        <f>18840+3750+1200+350+350+7630.5+500</f>
        <v>32620.5</v>
      </c>
      <c r="C3" s="32" t="s">
        <v>135</v>
      </c>
    </row>
    <row r="4" spans="1:3" s="32" customFormat="1" ht="13.8" customHeight="1" x14ac:dyDescent="0.25">
      <c r="A4" s="38" t="s">
        <v>51</v>
      </c>
      <c r="B4" s="39">
        <v>285066</v>
      </c>
      <c r="C4" s="42" t="s">
        <v>136</v>
      </c>
    </row>
    <row r="5" spans="1:3" s="32" customFormat="1" ht="13.8" customHeight="1" x14ac:dyDescent="0.25">
      <c r="A5" s="38" t="s">
        <v>51</v>
      </c>
      <c r="B5" s="39">
        <v>1500</v>
      </c>
      <c r="C5" s="42" t="s">
        <v>137</v>
      </c>
    </row>
    <row r="6" spans="1:3" s="32" customFormat="1" ht="13.8" customHeight="1" x14ac:dyDescent="0.25">
      <c r="A6" s="38" t="s">
        <v>51</v>
      </c>
      <c r="B6" s="39">
        <v>10000</v>
      </c>
      <c r="C6" s="43" t="s">
        <v>138</v>
      </c>
    </row>
    <row r="7" spans="1:3" s="32" customFormat="1" ht="13.8" customHeight="1" x14ac:dyDescent="0.25">
      <c r="A7" s="38" t="s">
        <v>51</v>
      </c>
      <c r="B7" s="8">
        <v>8710</v>
      </c>
      <c r="C7" s="4" t="s">
        <v>139</v>
      </c>
    </row>
    <row r="8" spans="1:3" s="32" customFormat="1" ht="13.8" customHeight="1" x14ac:dyDescent="0.25">
      <c r="A8" s="38" t="s">
        <v>51</v>
      </c>
      <c r="B8" s="8">
        <v>3762</v>
      </c>
      <c r="C8" s="4" t="s">
        <v>140</v>
      </c>
    </row>
    <row r="9" spans="1:3" s="32" customFormat="1" ht="13.8" customHeight="1" x14ac:dyDescent="0.25">
      <c r="A9" s="38" t="s">
        <v>51</v>
      </c>
      <c r="B9" s="39">
        <v>3762</v>
      </c>
      <c r="C9" s="32" t="s">
        <v>141</v>
      </c>
    </row>
    <row r="10" spans="1:3" s="32" customFormat="1" ht="13.8" customHeight="1" x14ac:dyDescent="0.25">
      <c r="A10" s="40" t="s">
        <v>53</v>
      </c>
      <c r="B10" s="39">
        <v>13542.88</v>
      </c>
      <c r="C10" s="32" t="s">
        <v>142</v>
      </c>
    </row>
    <row r="11" spans="1:3" s="32" customFormat="1" ht="13.8" customHeight="1" x14ac:dyDescent="0.25">
      <c r="A11" s="38" t="s">
        <v>53</v>
      </c>
      <c r="B11" s="8">
        <v>2888.8</v>
      </c>
      <c r="C11" s="4" t="s">
        <v>143</v>
      </c>
    </row>
    <row r="12" spans="1:3" s="4" customFormat="1" x14ac:dyDescent="0.25">
      <c r="A12" s="40" t="s">
        <v>53</v>
      </c>
      <c r="B12" s="39">
        <v>56430</v>
      </c>
      <c r="C12" s="32" t="s">
        <v>144</v>
      </c>
    </row>
    <row r="13" spans="1:3" s="4" customFormat="1" x14ac:dyDescent="0.25">
      <c r="A13" s="40" t="s">
        <v>53</v>
      </c>
      <c r="B13" s="39">
        <v>34485</v>
      </c>
      <c r="C13" s="32" t="s">
        <v>145</v>
      </c>
    </row>
    <row r="14" spans="1:3" s="4" customFormat="1" x14ac:dyDescent="0.25">
      <c r="A14" s="40" t="s">
        <v>53</v>
      </c>
      <c r="B14" s="39">
        <v>4080</v>
      </c>
      <c r="C14" s="32" t="s">
        <v>146</v>
      </c>
    </row>
    <row r="15" spans="1:3" s="4" customFormat="1" x14ac:dyDescent="0.25">
      <c r="A15" s="40" t="s">
        <v>53</v>
      </c>
      <c r="B15" s="39">
        <v>4080</v>
      </c>
      <c r="C15" s="32" t="s">
        <v>147</v>
      </c>
    </row>
    <row r="16" spans="1:3" s="4" customFormat="1" x14ac:dyDescent="0.25">
      <c r="A16" s="40" t="s">
        <v>53</v>
      </c>
      <c r="B16" s="39">
        <v>3315</v>
      </c>
      <c r="C16" s="32" t="s">
        <v>148</v>
      </c>
    </row>
    <row r="17" spans="1:3" s="4" customFormat="1" x14ac:dyDescent="0.25">
      <c r="A17" s="40" t="s">
        <v>53</v>
      </c>
      <c r="B17" s="39">
        <v>3315</v>
      </c>
      <c r="C17" s="32" t="s">
        <v>149</v>
      </c>
    </row>
    <row r="18" spans="1:3" s="4" customFormat="1" x14ac:dyDescent="0.25">
      <c r="A18" s="40" t="s">
        <v>54</v>
      </c>
      <c r="B18" s="39">
        <v>150075</v>
      </c>
      <c r="C18" s="32" t="s">
        <v>150</v>
      </c>
    </row>
    <row r="19" spans="1:3" s="4" customFormat="1" x14ac:dyDescent="0.25">
      <c r="A19" s="40" t="s">
        <v>55</v>
      </c>
      <c r="B19" s="39">
        <v>1361</v>
      </c>
      <c r="C19" s="32" t="s">
        <v>151</v>
      </c>
    </row>
    <row r="20" spans="1:3" s="4" customFormat="1" x14ac:dyDescent="0.25">
      <c r="A20" s="40" t="s">
        <v>56</v>
      </c>
      <c r="B20" s="39">
        <f>204450+204450</f>
        <v>408900</v>
      </c>
      <c r="C20" s="32" t="s">
        <v>152</v>
      </c>
    </row>
    <row r="21" spans="1:3" s="4" customFormat="1" x14ac:dyDescent="0.25">
      <c r="A21" s="40" t="s">
        <v>57</v>
      </c>
      <c r="B21" s="39">
        <v>31911.8</v>
      </c>
      <c r="C21" s="32" t="s">
        <v>153</v>
      </c>
    </row>
    <row r="22" spans="1:3" s="4" customFormat="1" x14ac:dyDescent="0.25">
      <c r="A22" s="40" t="s">
        <v>58</v>
      </c>
      <c r="B22" s="39">
        <f>22530+3000</f>
        <v>25530</v>
      </c>
      <c r="C22" s="32" t="s">
        <v>154</v>
      </c>
    </row>
    <row r="23" spans="1:3" s="4" customFormat="1" x14ac:dyDescent="0.25">
      <c r="A23" s="40" t="s">
        <v>58</v>
      </c>
      <c r="B23" s="39">
        <v>30000</v>
      </c>
      <c r="C23" s="32" t="s">
        <v>40</v>
      </c>
    </row>
    <row r="24" spans="1:3" s="4" customFormat="1" x14ac:dyDescent="0.25">
      <c r="A24" s="40" t="s">
        <v>58</v>
      </c>
      <c r="B24" s="39">
        <f>60615+80820</f>
        <v>141435</v>
      </c>
      <c r="C24" s="32" t="s">
        <v>155</v>
      </c>
    </row>
    <row r="25" spans="1:3" s="4" customFormat="1" x14ac:dyDescent="0.25">
      <c r="A25" s="40" t="s">
        <v>58</v>
      </c>
      <c r="B25" s="39">
        <v>80134</v>
      </c>
      <c r="C25" s="32" t="s">
        <v>156</v>
      </c>
    </row>
    <row r="26" spans="1:3" s="4" customFormat="1" x14ac:dyDescent="0.25">
      <c r="A26" s="40" t="s">
        <v>58</v>
      </c>
      <c r="B26" s="39">
        <v>92780</v>
      </c>
      <c r="C26" s="32" t="s">
        <v>43</v>
      </c>
    </row>
    <row r="27" spans="1:3" s="4" customFormat="1" x14ac:dyDescent="0.25">
      <c r="A27" s="40" t="s">
        <v>59</v>
      </c>
      <c r="B27" s="39">
        <v>650</v>
      </c>
      <c r="C27" s="32" t="s">
        <v>157</v>
      </c>
    </row>
    <row r="28" spans="1:3" s="4" customFormat="1" x14ac:dyDescent="0.25">
      <c r="A28" s="40" t="s">
        <v>59</v>
      </c>
      <c r="B28" s="39">
        <v>59089</v>
      </c>
      <c r="C28" s="32" t="s">
        <v>158</v>
      </c>
    </row>
    <row r="29" spans="1:3" s="4" customFormat="1" x14ac:dyDescent="0.25">
      <c r="A29" s="40" t="s">
        <v>59</v>
      </c>
      <c r="B29" s="39">
        <v>4800</v>
      </c>
      <c r="C29" s="32" t="s">
        <v>159</v>
      </c>
    </row>
    <row r="30" spans="1:3" s="4" customFormat="1" x14ac:dyDescent="0.25">
      <c r="A30" s="40" t="s">
        <v>59</v>
      </c>
      <c r="B30" s="39">
        <v>4080</v>
      </c>
      <c r="C30" s="32" t="s">
        <v>160</v>
      </c>
    </row>
    <row r="31" spans="1:3" s="4" customFormat="1" x14ac:dyDescent="0.25">
      <c r="A31" s="40" t="s">
        <v>59</v>
      </c>
      <c r="B31" s="39">
        <v>4000</v>
      </c>
      <c r="C31" s="32" t="s">
        <v>161</v>
      </c>
    </row>
    <row r="32" spans="1:3" s="4" customFormat="1" x14ac:dyDescent="0.25">
      <c r="A32" s="40" t="s">
        <v>59</v>
      </c>
      <c r="B32" s="39">
        <v>3315</v>
      </c>
      <c r="C32" s="32" t="s">
        <v>162</v>
      </c>
    </row>
    <row r="33" spans="1:3" s="4" customFormat="1" x14ac:dyDescent="0.25">
      <c r="A33" s="40" t="s">
        <v>59</v>
      </c>
      <c r="B33" s="39">
        <v>4800</v>
      </c>
      <c r="C33" s="32" t="s">
        <v>163</v>
      </c>
    </row>
    <row r="34" spans="1:3" s="4" customFormat="1" x14ac:dyDescent="0.25">
      <c r="A34" s="40" t="s">
        <v>59</v>
      </c>
      <c r="B34" s="39">
        <v>3490</v>
      </c>
      <c r="C34" s="32" t="s">
        <v>164</v>
      </c>
    </row>
    <row r="35" spans="1:3" s="4" customFormat="1" x14ac:dyDescent="0.25">
      <c r="A35" s="40" t="s">
        <v>59</v>
      </c>
      <c r="B35" s="39">
        <v>7410</v>
      </c>
      <c r="C35" s="32" t="s">
        <v>165</v>
      </c>
    </row>
    <row r="36" spans="1:3" s="4" customFormat="1" x14ac:dyDescent="0.25">
      <c r="A36" s="40" t="s">
        <v>59</v>
      </c>
      <c r="B36" s="39">
        <v>5390</v>
      </c>
      <c r="C36" s="32" t="s">
        <v>166</v>
      </c>
    </row>
    <row r="37" spans="1:3" s="4" customFormat="1" x14ac:dyDescent="0.25">
      <c r="A37" s="40" t="s">
        <v>59</v>
      </c>
      <c r="B37" s="39">
        <v>2790</v>
      </c>
      <c r="C37" s="32" t="s">
        <v>167</v>
      </c>
    </row>
    <row r="38" spans="1:3" s="4" customFormat="1" x14ac:dyDescent="0.25">
      <c r="A38" s="40" t="s">
        <v>59</v>
      </c>
      <c r="B38" s="39">
        <v>1350</v>
      </c>
      <c r="C38" s="32" t="s">
        <v>168</v>
      </c>
    </row>
    <row r="39" spans="1:3" s="4" customFormat="1" x14ac:dyDescent="0.25">
      <c r="A39" s="40" t="s">
        <v>59</v>
      </c>
      <c r="B39" s="39">
        <v>11050</v>
      </c>
      <c r="C39" s="32" t="s">
        <v>169</v>
      </c>
    </row>
    <row r="40" spans="1:3" s="4" customFormat="1" x14ac:dyDescent="0.25">
      <c r="A40" s="40" t="s">
        <v>59</v>
      </c>
      <c r="B40" s="39">
        <v>9095</v>
      </c>
      <c r="C40" s="32" t="s">
        <v>170</v>
      </c>
    </row>
    <row r="41" spans="1:3" s="4" customFormat="1" x14ac:dyDescent="0.25">
      <c r="A41" s="40" t="s">
        <v>59</v>
      </c>
      <c r="B41" s="39">
        <v>6930</v>
      </c>
      <c r="C41" s="32" t="s">
        <v>171</v>
      </c>
    </row>
    <row r="42" spans="1:3" s="4" customFormat="1" x14ac:dyDescent="0.25">
      <c r="A42" s="40" t="s">
        <v>59</v>
      </c>
      <c r="B42" s="39">
        <v>6205</v>
      </c>
      <c r="C42" s="32" t="s">
        <v>172</v>
      </c>
    </row>
    <row r="43" spans="1:3" s="4" customFormat="1" x14ac:dyDescent="0.25">
      <c r="A43" s="40" t="s">
        <v>59</v>
      </c>
      <c r="B43" s="39">
        <v>5535</v>
      </c>
      <c r="C43" s="32" t="s">
        <v>173</v>
      </c>
    </row>
    <row r="44" spans="1:3" s="4" customFormat="1" x14ac:dyDescent="0.25">
      <c r="A44" s="40" t="s">
        <v>59</v>
      </c>
      <c r="B44" s="39">
        <v>5355</v>
      </c>
      <c r="C44" s="32" t="s">
        <v>173</v>
      </c>
    </row>
    <row r="45" spans="1:3" s="4" customFormat="1" x14ac:dyDescent="0.25">
      <c r="A45" s="40" t="s">
        <v>59</v>
      </c>
      <c r="B45" s="39">
        <v>4717.5</v>
      </c>
      <c r="C45" s="32" t="s">
        <v>174</v>
      </c>
    </row>
    <row r="46" spans="1:3" s="4" customFormat="1" x14ac:dyDescent="0.25">
      <c r="A46" s="40" t="s">
        <v>59</v>
      </c>
      <c r="B46" s="39">
        <v>1440</v>
      </c>
      <c r="C46" s="32" t="s">
        <v>175</v>
      </c>
    </row>
    <row r="47" spans="1:3" s="4" customFormat="1" x14ac:dyDescent="0.25">
      <c r="A47" s="40" t="s">
        <v>60</v>
      </c>
      <c r="B47" s="39">
        <v>31320</v>
      </c>
      <c r="C47" s="32" t="s">
        <v>176</v>
      </c>
    </row>
    <row r="48" spans="1:3" s="4" customFormat="1" x14ac:dyDescent="0.25">
      <c r="A48" s="40" t="s">
        <v>61</v>
      </c>
      <c r="B48" s="39">
        <v>25820.74</v>
      </c>
      <c r="C48" s="32" t="s">
        <v>177</v>
      </c>
    </row>
    <row r="49" spans="1:3" s="4" customFormat="1" x14ac:dyDescent="0.25">
      <c r="A49" s="40" t="s">
        <v>61</v>
      </c>
      <c r="B49" s="39">
        <v>16200</v>
      </c>
      <c r="C49" s="32" t="s">
        <v>178</v>
      </c>
    </row>
    <row r="50" spans="1:3" s="4" customFormat="1" x14ac:dyDescent="0.25">
      <c r="A50" s="40" t="s">
        <v>63</v>
      </c>
      <c r="B50" s="39">
        <v>12750</v>
      </c>
      <c r="C50" s="32" t="s">
        <v>179</v>
      </c>
    </row>
    <row r="51" spans="1:3" s="4" customFormat="1" x14ac:dyDescent="0.25">
      <c r="A51" s="40" t="s">
        <v>63</v>
      </c>
      <c r="B51" s="39">
        <v>42000</v>
      </c>
      <c r="C51" s="32" t="s">
        <v>180</v>
      </c>
    </row>
    <row r="52" spans="1:3" s="4" customFormat="1" x14ac:dyDescent="0.25">
      <c r="A52" s="40" t="s">
        <v>63</v>
      </c>
      <c r="B52" s="39">
        <v>19650</v>
      </c>
      <c r="C52" s="32" t="s">
        <v>181</v>
      </c>
    </row>
    <row r="53" spans="1:3" s="4" customFormat="1" x14ac:dyDescent="0.25">
      <c r="A53" s="40" t="s">
        <v>63</v>
      </c>
      <c r="B53" s="39">
        <v>23602</v>
      </c>
      <c r="C53" s="32" t="s">
        <v>182</v>
      </c>
    </row>
    <row r="54" spans="1:3" s="4" customFormat="1" x14ac:dyDescent="0.25">
      <c r="A54" s="40" t="s">
        <v>63</v>
      </c>
      <c r="B54" s="39">
        <v>3520</v>
      </c>
      <c r="C54" s="32" t="s">
        <v>183</v>
      </c>
    </row>
    <row r="55" spans="1:3" s="4" customFormat="1" x14ac:dyDescent="0.25">
      <c r="A55" s="40" t="s">
        <v>64</v>
      </c>
      <c r="B55" s="39">
        <v>13091.4</v>
      </c>
      <c r="C55" s="32" t="s">
        <v>184</v>
      </c>
    </row>
    <row r="56" spans="1:3" s="4" customFormat="1" x14ac:dyDescent="0.25">
      <c r="A56" s="40" t="s">
        <v>64</v>
      </c>
      <c r="B56" s="39">
        <v>13091.4</v>
      </c>
      <c r="C56" s="32" t="s">
        <v>185</v>
      </c>
    </row>
    <row r="57" spans="1:3" s="4" customFormat="1" x14ac:dyDescent="0.25">
      <c r="A57" s="40" t="s">
        <v>65</v>
      </c>
      <c r="B57" s="39">
        <v>39802.35</v>
      </c>
      <c r="C57" s="32" t="s">
        <v>186</v>
      </c>
    </row>
    <row r="58" spans="1:3" s="4" customFormat="1" x14ac:dyDescent="0.25">
      <c r="A58" s="40" t="s">
        <v>65</v>
      </c>
      <c r="B58" s="39">
        <v>18700</v>
      </c>
      <c r="C58" s="32" t="s">
        <v>187</v>
      </c>
    </row>
    <row r="59" spans="1:3" s="4" customFormat="1" x14ac:dyDescent="0.25">
      <c r="A59" s="40" t="s">
        <v>65</v>
      </c>
      <c r="B59" s="39">
        <v>16782.400000000001</v>
      </c>
      <c r="C59" s="32" t="s">
        <v>188</v>
      </c>
    </row>
    <row r="60" spans="1:3" s="4" customFormat="1" x14ac:dyDescent="0.25">
      <c r="A60" s="40" t="s">
        <v>65</v>
      </c>
      <c r="B60" s="39">
        <v>11122.5</v>
      </c>
      <c r="C60" s="32" t="s">
        <v>189</v>
      </c>
    </row>
    <row r="61" spans="1:3" s="4" customFormat="1" x14ac:dyDescent="0.25">
      <c r="A61" s="40" t="s">
        <v>65</v>
      </c>
      <c r="B61" s="39">
        <v>7140</v>
      </c>
      <c r="C61" s="32" t="s">
        <v>190</v>
      </c>
    </row>
    <row r="62" spans="1:3" s="4" customFormat="1" x14ac:dyDescent="0.25">
      <c r="A62" s="40" t="s">
        <v>65</v>
      </c>
      <c r="B62" s="39">
        <v>5900</v>
      </c>
      <c r="C62" s="32" t="s">
        <v>191</v>
      </c>
    </row>
    <row r="63" spans="1:3" s="4" customFormat="1" x14ac:dyDescent="0.25">
      <c r="A63" s="40" t="s">
        <v>65</v>
      </c>
      <c r="B63" s="39">
        <v>2975</v>
      </c>
      <c r="C63" s="32" t="s">
        <v>192</v>
      </c>
    </row>
    <row r="64" spans="1:3" s="4" customFormat="1" x14ac:dyDescent="0.25">
      <c r="A64" s="40" t="s">
        <v>65</v>
      </c>
      <c r="B64" s="39">
        <v>1785</v>
      </c>
      <c r="C64" s="32" t="s">
        <v>193</v>
      </c>
    </row>
    <row r="65" spans="1:3" s="4" customFormat="1" x14ac:dyDescent="0.25">
      <c r="A65" s="40" t="s">
        <v>65</v>
      </c>
      <c r="B65" s="39">
        <v>7810</v>
      </c>
      <c r="C65" s="32" t="s">
        <v>194</v>
      </c>
    </row>
    <row r="66" spans="1:3" s="4" customFormat="1" x14ac:dyDescent="0.25">
      <c r="A66" s="40" t="s">
        <v>65</v>
      </c>
      <c r="B66" s="39">
        <v>5770</v>
      </c>
      <c r="C66" s="32" t="s">
        <v>195</v>
      </c>
    </row>
    <row r="67" spans="1:3" s="4" customFormat="1" x14ac:dyDescent="0.25">
      <c r="A67" s="40" t="s">
        <v>65</v>
      </c>
      <c r="B67" s="39">
        <v>3200</v>
      </c>
      <c r="C67" s="32" t="s">
        <v>196</v>
      </c>
    </row>
    <row r="68" spans="1:3" s="4" customFormat="1" x14ac:dyDescent="0.25">
      <c r="A68" s="40" t="s">
        <v>65</v>
      </c>
      <c r="B68" s="39">
        <v>22395</v>
      </c>
      <c r="C68" s="32" t="s">
        <v>197</v>
      </c>
    </row>
    <row r="69" spans="1:3" s="4" customFormat="1" x14ac:dyDescent="0.25">
      <c r="A69" s="40" t="s">
        <v>65</v>
      </c>
      <c r="B69" s="39">
        <v>19650</v>
      </c>
      <c r="C69" s="32" t="s">
        <v>198</v>
      </c>
    </row>
    <row r="70" spans="1:3" s="4" customFormat="1" x14ac:dyDescent="0.25">
      <c r="A70" s="40" t="s">
        <v>65</v>
      </c>
      <c r="B70" s="39">
        <v>200</v>
      </c>
      <c r="C70" s="32" t="s">
        <v>199</v>
      </c>
    </row>
    <row r="71" spans="1:3" s="4" customFormat="1" x14ac:dyDescent="0.25">
      <c r="A71" s="40" t="s">
        <v>65</v>
      </c>
      <c r="B71" s="39">
        <v>140</v>
      </c>
      <c r="C71" s="32" t="s">
        <v>200</v>
      </c>
    </row>
    <row r="72" spans="1:3" s="4" customFormat="1" x14ac:dyDescent="0.25">
      <c r="A72" s="40" t="s">
        <v>65</v>
      </c>
      <c r="B72" s="39">
        <v>15045</v>
      </c>
      <c r="C72" s="32" t="s">
        <v>201</v>
      </c>
    </row>
    <row r="73" spans="1:3" s="4" customFormat="1" x14ac:dyDescent="0.25">
      <c r="A73" s="38" t="s">
        <v>65</v>
      </c>
      <c r="B73" s="39">
        <v>13675</v>
      </c>
      <c r="C73" s="32" t="s">
        <v>202</v>
      </c>
    </row>
    <row r="74" spans="1:3" s="4" customFormat="1" x14ac:dyDescent="0.25">
      <c r="A74" s="40" t="s">
        <v>65</v>
      </c>
      <c r="B74" s="39">
        <v>8797.5</v>
      </c>
      <c r="C74" s="32" t="s">
        <v>203</v>
      </c>
    </row>
    <row r="75" spans="1:3" s="4" customFormat="1" x14ac:dyDescent="0.25">
      <c r="A75" s="40" t="s">
        <v>65</v>
      </c>
      <c r="B75" s="39">
        <v>6255</v>
      </c>
      <c r="C75" s="32" t="s">
        <v>204</v>
      </c>
    </row>
    <row r="76" spans="1:3" s="4" customFormat="1" x14ac:dyDescent="0.25">
      <c r="A76" s="40" t="s">
        <v>65</v>
      </c>
      <c r="B76" s="39">
        <v>6075</v>
      </c>
      <c r="C76" s="32" t="s">
        <v>205</v>
      </c>
    </row>
    <row r="77" spans="1:3" s="4" customFormat="1" x14ac:dyDescent="0.25">
      <c r="A77" s="40" t="s">
        <v>65</v>
      </c>
      <c r="B77" s="39">
        <v>4230</v>
      </c>
      <c r="C77" s="32" t="s">
        <v>206</v>
      </c>
    </row>
    <row r="78" spans="1:3" s="4" customFormat="1" x14ac:dyDescent="0.25">
      <c r="A78" s="40" t="s">
        <v>65</v>
      </c>
      <c r="B78" s="39">
        <v>2650</v>
      </c>
      <c r="C78" s="32" t="s">
        <v>207</v>
      </c>
    </row>
    <row r="79" spans="1:3" s="4" customFormat="1" x14ac:dyDescent="0.25">
      <c r="A79" s="40" t="s">
        <v>67</v>
      </c>
      <c r="B79" s="39">
        <v>72179.63</v>
      </c>
      <c r="C79" s="32" t="s">
        <v>208</v>
      </c>
    </row>
    <row r="80" spans="1:3" s="4" customFormat="1" x14ac:dyDescent="0.25">
      <c r="A80" s="40" t="s">
        <v>68</v>
      </c>
      <c r="B80" s="39">
        <v>4256</v>
      </c>
      <c r="C80" s="32" t="s">
        <v>209</v>
      </c>
    </row>
    <row r="81" spans="1:3" s="4" customFormat="1" x14ac:dyDescent="0.25">
      <c r="A81" s="40" t="s">
        <v>70</v>
      </c>
      <c r="B81" s="39">
        <v>236871</v>
      </c>
      <c r="C81" s="32" t="s">
        <v>210</v>
      </c>
    </row>
    <row r="82" spans="1:3" s="4" customFormat="1" x14ac:dyDescent="0.25">
      <c r="A82" s="40" t="s">
        <v>70</v>
      </c>
      <c r="B82" s="39">
        <v>5000</v>
      </c>
      <c r="C82" s="32" t="s">
        <v>44</v>
      </c>
    </row>
    <row r="83" spans="1:3" s="4" customFormat="1" x14ac:dyDescent="0.25">
      <c r="A83" s="40" t="s">
        <v>71</v>
      </c>
      <c r="B83" s="39">
        <v>17766.14</v>
      </c>
      <c r="C83" s="32" t="s">
        <v>211</v>
      </c>
    </row>
    <row r="84" spans="1:3" s="4" customFormat="1" x14ac:dyDescent="0.25">
      <c r="A84" s="40" t="s">
        <v>71</v>
      </c>
      <c r="B84" s="39">
        <v>38250</v>
      </c>
      <c r="C84" s="32" t="s">
        <v>212</v>
      </c>
    </row>
    <row r="85" spans="1:3" s="4" customFormat="1" x14ac:dyDescent="0.25">
      <c r="A85" s="38" t="s">
        <v>71</v>
      </c>
      <c r="B85" s="39">
        <v>16020</v>
      </c>
      <c r="C85" s="32" t="s">
        <v>213</v>
      </c>
    </row>
    <row r="86" spans="1:3" s="4" customFormat="1" x14ac:dyDescent="0.25">
      <c r="A86" s="38" t="s">
        <v>71</v>
      </c>
      <c r="B86" s="39">
        <v>8055.6</v>
      </c>
      <c r="C86" s="32" t="s">
        <v>39</v>
      </c>
    </row>
    <row r="87" spans="1:3" s="4" customFormat="1" x14ac:dyDescent="0.25">
      <c r="A87" s="38" t="s">
        <v>71</v>
      </c>
      <c r="B87" s="39">
        <v>183227.3</v>
      </c>
      <c r="C87" s="32" t="s">
        <v>214</v>
      </c>
    </row>
    <row r="88" spans="1:3" s="4" customFormat="1" x14ac:dyDescent="0.25">
      <c r="A88" s="38" t="s">
        <v>71</v>
      </c>
      <c r="B88" s="39">
        <v>78000</v>
      </c>
      <c r="C88" s="32" t="s">
        <v>215</v>
      </c>
    </row>
    <row r="89" spans="1:3" x14ac:dyDescent="0.25">
      <c r="A89" s="34"/>
      <c r="B89" s="35">
        <v>2876549.91</v>
      </c>
      <c r="C89" s="35" t="s">
        <v>30</v>
      </c>
    </row>
    <row r="90" spans="1:3" s="4" customFormat="1" x14ac:dyDescent="0.3">
      <c r="A90" s="34"/>
      <c r="B90" s="35">
        <v>819080.59</v>
      </c>
      <c r="C90" s="35" t="s">
        <v>31</v>
      </c>
    </row>
    <row r="91" spans="1:3" s="4" customFormat="1" x14ac:dyDescent="0.3">
      <c r="A91" s="9" t="s">
        <v>2</v>
      </c>
      <c r="B91" s="10">
        <f>SUM(B3:B90)</f>
        <v>6357576.9399999995</v>
      </c>
      <c r="C91" s="11"/>
    </row>
    <row r="92" spans="1:3" ht="15" customHeight="1" x14ac:dyDescent="0.25">
      <c r="A92" s="31" t="s">
        <v>21</v>
      </c>
      <c r="B92" s="25"/>
      <c r="C92" s="26"/>
    </row>
    <row r="93" spans="1:3" s="4" customFormat="1" ht="30" customHeight="1" x14ac:dyDescent="0.3">
      <c r="A93" s="48" t="s">
        <v>34</v>
      </c>
      <c r="B93" s="48"/>
      <c r="C93" s="48"/>
    </row>
    <row r="94" spans="1:3" s="28" customFormat="1" x14ac:dyDescent="0.3">
      <c r="A94" s="28" t="s">
        <v>52</v>
      </c>
      <c r="B94" s="35">
        <v>2800</v>
      </c>
      <c r="C94" s="35" t="s">
        <v>225</v>
      </c>
    </row>
    <row r="95" spans="1:3" s="28" customFormat="1" x14ac:dyDescent="0.3">
      <c r="A95" s="28" t="s">
        <v>52</v>
      </c>
      <c r="B95" s="35">
        <v>7951.7</v>
      </c>
      <c r="C95" s="35" t="s">
        <v>123</v>
      </c>
    </row>
    <row r="96" spans="1:3" s="28" customFormat="1" x14ac:dyDescent="0.3">
      <c r="A96" s="28" t="s">
        <v>54</v>
      </c>
      <c r="B96" s="35">
        <v>4200</v>
      </c>
      <c r="C96" s="35" t="s">
        <v>225</v>
      </c>
    </row>
    <row r="97" spans="1:3" x14ac:dyDescent="0.25">
      <c r="A97" s="34" t="s">
        <v>68</v>
      </c>
      <c r="B97" s="35">
        <v>29200</v>
      </c>
      <c r="C97" s="35" t="s">
        <v>116</v>
      </c>
    </row>
    <row r="98" spans="1:3" x14ac:dyDescent="0.25">
      <c r="A98" s="34" t="s">
        <v>70</v>
      </c>
      <c r="B98" s="35">
        <v>7031</v>
      </c>
      <c r="C98" s="35" t="s">
        <v>117</v>
      </c>
    </row>
    <row r="99" spans="1:3" x14ac:dyDescent="0.25">
      <c r="A99" s="34" t="s">
        <v>71</v>
      </c>
      <c r="B99" s="35">
        <v>60000</v>
      </c>
      <c r="C99" s="35" t="s">
        <v>118</v>
      </c>
    </row>
    <row r="100" spans="1:3" x14ac:dyDescent="0.25">
      <c r="A100" s="34"/>
      <c r="B100" s="35">
        <v>153554.25</v>
      </c>
      <c r="C100" s="35" t="s">
        <v>30</v>
      </c>
    </row>
    <row r="101" spans="1:3" s="4" customFormat="1" x14ac:dyDescent="0.3">
      <c r="A101" s="34"/>
      <c r="B101" s="35">
        <v>43723.67</v>
      </c>
      <c r="C101" s="35" t="s">
        <v>31</v>
      </c>
    </row>
    <row r="102" spans="1:3" s="4" customFormat="1" x14ac:dyDescent="0.3">
      <c r="A102" s="9" t="s">
        <v>2</v>
      </c>
      <c r="B102" s="10">
        <f>SUM(B94:B101)</f>
        <v>308460.62</v>
      </c>
      <c r="C102" s="11"/>
    </row>
    <row r="103" spans="1:3" s="22" customFormat="1" x14ac:dyDescent="0.3">
      <c r="A103" s="30" t="s">
        <v>22</v>
      </c>
      <c r="B103" s="27"/>
    </row>
    <row r="104" spans="1:3" s="4" customFormat="1" ht="30" customHeight="1" x14ac:dyDescent="0.3">
      <c r="A104" s="46" t="s">
        <v>27</v>
      </c>
      <c r="B104" s="47"/>
      <c r="C104" s="47"/>
    </row>
    <row r="105" spans="1:3" s="32" customFormat="1" ht="13.8" customHeight="1" x14ac:dyDescent="0.25">
      <c r="A105" s="40" t="s">
        <v>51</v>
      </c>
      <c r="B105" s="35">
        <v>44900</v>
      </c>
      <c r="C105" s="32" t="s">
        <v>72</v>
      </c>
    </row>
    <row r="106" spans="1:3" s="40" customFormat="1" ht="13.8" customHeight="1" x14ac:dyDescent="0.25">
      <c r="A106" s="38" t="s">
        <v>51</v>
      </c>
      <c r="B106" s="39">
        <v>21200</v>
      </c>
      <c r="C106" s="41" t="s">
        <v>73</v>
      </c>
    </row>
    <row r="107" spans="1:3" x14ac:dyDescent="0.25">
      <c r="A107" s="35" t="s">
        <v>51</v>
      </c>
      <c r="B107" s="35">
        <v>224500</v>
      </c>
      <c r="C107" s="41" t="s">
        <v>74</v>
      </c>
    </row>
    <row r="108" spans="1:3" s="4" customFormat="1" x14ac:dyDescent="0.3">
      <c r="A108" s="35" t="s">
        <v>51</v>
      </c>
      <c r="B108" s="35">
        <v>399997</v>
      </c>
      <c r="C108" s="41" t="s">
        <v>75</v>
      </c>
    </row>
    <row r="109" spans="1:3" s="4" customFormat="1" x14ac:dyDescent="0.3">
      <c r="A109" s="35" t="s">
        <v>51</v>
      </c>
      <c r="B109" s="35">
        <f>23000+40000+32000+98000+37000+32000+26000+25000+13500+13000+30000+20000+22500+28000+25000+23000</f>
        <v>488000</v>
      </c>
      <c r="C109" s="41" t="s">
        <v>47</v>
      </c>
    </row>
    <row r="110" spans="1:3" s="4" customFormat="1" x14ac:dyDescent="0.3">
      <c r="A110" s="35" t="s">
        <v>51</v>
      </c>
      <c r="B110" s="35">
        <v>30000</v>
      </c>
      <c r="C110" s="41" t="s">
        <v>76</v>
      </c>
    </row>
    <row r="111" spans="1:3" s="4" customFormat="1" x14ac:dyDescent="0.3">
      <c r="A111" s="35" t="s">
        <v>51</v>
      </c>
      <c r="B111" s="35">
        <v>28000</v>
      </c>
      <c r="C111" s="41" t="s">
        <v>77</v>
      </c>
    </row>
    <row r="112" spans="1:3" s="4" customFormat="1" x14ac:dyDescent="0.3">
      <c r="A112" s="35" t="s">
        <v>52</v>
      </c>
      <c r="B112" s="35">
        <v>4900</v>
      </c>
      <c r="C112" s="41" t="s">
        <v>216</v>
      </c>
    </row>
    <row r="113" spans="1:3" s="4" customFormat="1" x14ac:dyDescent="0.3">
      <c r="A113" s="35" t="s">
        <v>52</v>
      </c>
      <c r="B113" s="35">
        <v>4900</v>
      </c>
      <c r="C113" s="41" t="s">
        <v>216</v>
      </c>
    </row>
    <row r="114" spans="1:3" s="4" customFormat="1" x14ac:dyDescent="0.3">
      <c r="A114" s="35" t="s">
        <v>52</v>
      </c>
      <c r="B114" s="35">
        <v>9519</v>
      </c>
      <c r="C114" s="41" t="s">
        <v>217</v>
      </c>
    </row>
    <row r="115" spans="1:3" s="4" customFormat="1" x14ac:dyDescent="0.3">
      <c r="A115" s="35" t="s">
        <v>53</v>
      </c>
      <c r="B115" s="35">
        <v>40000</v>
      </c>
      <c r="C115" s="41" t="s">
        <v>78</v>
      </c>
    </row>
    <row r="116" spans="1:3" s="4" customFormat="1" x14ac:dyDescent="0.3">
      <c r="A116" s="35" t="s">
        <v>53</v>
      </c>
      <c r="B116" s="35">
        <v>10000</v>
      </c>
      <c r="C116" s="41" t="s">
        <v>79</v>
      </c>
    </row>
    <row r="117" spans="1:3" s="4" customFormat="1" x14ac:dyDescent="0.3">
      <c r="A117" s="35" t="s">
        <v>54</v>
      </c>
      <c r="B117" s="35">
        <v>101808</v>
      </c>
      <c r="C117" s="41" t="s">
        <v>80</v>
      </c>
    </row>
    <row r="118" spans="1:3" s="4" customFormat="1" x14ac:dyDescent="0.3">
      <c r="A118" s="35" t="s">
        <v>54</v>
      </c>
      <c r="B118" s="35">
        <v>10000</v>
      </c>
      <c r="C118" s="41" t="s">
        <v>80</v>
      </c>
    </row>
    <row r="119" spans="1:3" s="4" customFormat="1" x14ac:dyDescent="0.3">
      <c r="A119" s="35" t="s">
        <v>54</v>
      </c>
      <c r="B119" s="35">
        <v>13740</v>
      </c>
      <c r="C119" s="41" t="s">
        <v>81</v>
      </c>
    </row>
    <row r="120" spans="1:3" s="4" customFormat="1" x14ac:dyDescent="0.3">
      <c r="A120" s="35" t="s">
        <v>55</v>
      </c>
      <c r="B120" s="35">
        <v>25309</v>
      </c>
      <c r="C120" s="41" t="s">
        <v>82</v>
      </c>
    </row>
    <row r="121" spans="1:3" s="4" customFormat="1" x14ac:dyDescent="0.3">
      <c r="A121" s="35" t="s">
        <v>55</v>
      </c>
      <c r="B121" s="35">
        <v>21778</v>
      </c>
      <c r="C121" s="41" t="s">
        <v>83</v>
      </c>
    </row>
    <row r="122" spans="1:3" s="4" customFormat="1" x14ac:dyDescent="0.3">
      <c r="A122" s="35" t="s">
        <v>56</v>
      </c>
      <c r="B122" s="35">
        <v>9850</v>
      </c>
      <c r="C122" s="41" t="s">
        <v>84</v>
      </c>
    </row>
    <row r="123" spans="1:3" s="4" customFormat="1" x14ac:dyDescent="0.3">
      <c r="A123" s="35" t="s">
        <v>56</v>
      </c>
      <c r="B123" s="35">
        <v>4000</v>
      </c>
      <c r="C123" s="41" t="s">
        <v>85</v>
      </c>
    </row>
    <row r="124" spans="1:3" s="4" customFormat="1" x14ac:dyDescent="0.3">
      <c r="A124" s="35" t="s">
        <v>56</v>
      </c>
      <c r="B124" s="35">
        <f>15000+20000</f>
        <v>35000</v>
      </c>
      <c r="C124" s="41" t="s">
        <v>218</v>
      </c>
    </row>
    <row r="125" spans="1:3" s="4" customFormat="1" x14ac:dyDescent="0.3">
      <c r="A125" s="35" t="s">
        <v>56</v>
      </c>
      <c r="B125" s="35">
        <v>190000</v>
      </c>
      <c r="C125" s="41" t="s">
        <v>86</v>
      </c>
    </row>
    <row r="126" spans="1:3" s="4" customFormat="1" x14ac:dyDescent="0.3">
      <c r="A126" s="35" t="s">
        <v>56</v>
      </c>
      <c r="B126" s="35">
        <v>2600</v>
      </c>
      <c r="C126" s="41" t="s">
        <v>87</v>
      </c>
    </row>
    <row r="127" spans="1:3" s="4" customFormat="1" x14ac:dyDescent="0.3">
      <c r="A127" s="35" t="s">
        <v>57</v>
      </c>
      <c r="B127" s="35">
        <v>89419.35</v>
      </c>
      <c r="C127" s="41" t="s">
        <v>88</v>
      </c>
    </row>
    <row r="128" spans="1:3" s="4" customFormat="1" x14ac:dyDescent="0.3">
      <c r="A128" s="35" t="s">
        <v>57</v>
      </c>
      <c r="B128" s="35">
        <v>7500</v>
      </c>
      <c r="C128" s="41" t="s">
        <v>77</v>
      </c>
    </row>
    <row r="129" spans="1:3" s="4" customFormat="1" x14ac:dyDescent="0.3">
      <c r="A129" s="35" t="s">
        <v>58</v>
      </c>
      <c r="B129" s="35">
        <v>14000</v>
      </c>
      <c r="C129" s="41" t="s">
        <v>89</v>
      </c>
    </row>
    <row r="130" spans="1:3" s="4" customFormat="1" x14ac:dyDescent="0.3">
      <c r="A130" s="35" t="s">
        <v>58</v>
      </c>
      <c r="B130" s="35">
        <v>34364</v>
      </c>
      <c r="C130" s="41" t="s">
        <v>90</v>
      </c>
    </row>
    <row r="131" spans="1:3" s="4" customFormat="1" x14ac:dyDescent="0.3">
      <c r="A131" s="35" t="s">
        <v>58</v>
      </c>
      <c r="B131" s="35">
        <v>30000</v>
      </c>
      <c r="C131" s="41" t="s">
        <v>91</v>
      </c>
    </row>
    <row r="132" spans="1:3" s="4" customFormat="1" x14ac:dyDescent="0.3">
      <c r="A132" s="35" t="s">
        <v>58</v>
      </c>
      <c r="B132" s="35">
        <v>10639</v>
      </c>
      <c r="C132" s="41" t="s">
        <v>92</v>
      </c>
    </row>
    <row r="133" spans="1:3" s="4" customFormat="1" x14ac:dyDescent="0.3">
      <c r="A133" s="35" t="s">
        <v>58</v>
      </c>
      <c r="B133" s="35">
        <v>11354</v>
      </c>
      <c r="C133" s="41" t="s">
        <v>93</v>
      </c>
    </row>
    <row r="134" spans="1:3" s="4" customFormat="1" x14ac:dyDescent="0.3">
      <c r="A134" s="35" t="s">
        <v>59</v>
      </c>
      <c r="B134" s="35">
        <v>9130</v>
      </c>
      <c r="C134" s="41" t="s">
        <v>94</v>
      </c>
    </row>
    <row r="135" spans="1:3" s="4" customFormat="1" x14ac:dyDescent="0.3">
      <c r="A135" s="35" t="s">
        <v>59</v>
      </c>
      <c r="B135" s="35">
        <v>12401.83</v>
      </c>
      <c r="C135" s="41" t="s">
        <v>95</v>
      </c>
    </row>
    <row r="136" spans="1:3" s="4" customFormat="1" x14ac:dyDescent="0.3">
      <c r="A136" s="35" t="s">
        <v>60</v>
      </c>
      <c r="B136" s="35">
        <v>1750</v>
      </c>
      <c r="C136" s="41" t="s">
        <v>219</v>
      </c>
    </row>
    <row r="137" spans="1:3" s="4" customFormat="1" x14ac:dyDescent="0.3">
      <c r="A137" s="35" t="s">
        <v>61</v>
      </c>
      <c r="B137" s="35">
        <v>7582</v>
      </c>
      <c r="C137" s="41" t="s">
        <v>96</v>
      </c>
    </row>
    <row r="138" spans="1:3" s="4" customFormat="1" x14ac:dyDescent="0.3">
      <c r="A138" s="35" t="s">
        <v>62</v>
      </c>
      <c r="B138" s="35">
        <v>20000</v>
      </c>
      <c r="C138" s="41" t="s">
        <v>97</v>
      </c>
    </row>
    <row r="139" spans="1:3" s="4" customFormat="1" x14ac:dyDescent="0.3">
      <c r="A139" s="35" t="s">
        <v>63</v>
      </c>
      <c r="B139" s="35">
        <v>52200</v>
      </c>
      <c r="C139" s="41" t="s">
        <v>98</v>
      </c>
    </row>
    <row r="140" spans="1:3" s="4" customFormat="1" x14ac:dyDescent="0.3">
      <c r="A140" s="35" t="s">
        <v>63</v>
      </c>
      <c r="B140" s="35">
        <v>16650</v>
      </c>
      <c r="C140" s="41" t="s">
        <v>99</v>
      </c>
    </row>
    <row r="141" spans="1:3" s="4" customFormat="1" x14ac:dyDescent="0.3">
      <c r="A141" s="35" t="s">
        <v>63</v>
      </c>
      <c r="B141" s="35">
        <v>300150</v>
      </c>
      <c r="C141" s="45" t="s">
        <v>227</v>
      </c>
    </row>
    <row r="142" spans="1:3" s="4" customFormat="1" x14ac:dyDescent="0.3">
      <c r="A142" s="35" t="s">
        <v>64</v>
      </c>
      <c r="B142" s="35">
        <v>4320</v>
      </c>
      <c r="C142" s="41" t="s">
        <v>100</v>
      </c>
    </row>
    <row r="143" spans="1:3" s="4" customFormat="1" x14ac:dyDescent="0.3">
      <c r="A143" s="35" t="s">
        <v>64</v>
      </c>
      <c r="B143" s="35">
        <v>95000</v>
      </c>
      <c r="C143" s="41" t="s">
        <v>101</v>
      </c>
    </row>
    <row r="144" spans="1:3" s="4" customFormat="1" x14ac:dyDescent="0.3">
      <c r="A144" s="35" t="s">
        <v>66</v>
      </c>
      <c r="B144" s="35">
        <v>26600</v>
      </c>
      <c r="C144" s="41" t="s">
        <v>102</v>
      </c>
    </row>
    <row r="145" spans="1:3" s="4" customFormat="1" x14ac:dyDescent="0.3">
      <c r="A145" s="35" t="s">
        <v>66</v>
      </c>
      <c r="B145" s="35">
        <v>210000</v>
      </c>
      <c r="C145" s="41" t="s">
        <v>228</v>
      </c>
    </row>
    <row r="146" spans="1:3" s="4" customFormat="1" x14ac:dyDescent="0.3">
      <c r="A146" s="35" t="s">
        <v>66</v>
      </c>
      <c r="B146" s="35">
        <v>2200</v>
      </c>
      <c r="C146" s="41" t="s">
        <v>103</v>
      </c>
    </row>
    <row r="147" spans="1:3" s="4" customFormat="1" x14ac:dyDescent="0.3">
      <c r="A147" s="35" t="s">
        <v>68</v>
      </c>
      <c r="B147" s="35">
        <v>12750</v>
      </c>
      <c r="C147" s="41" t="s">
        <v>104</v>
      </c>
    </row>
    <row r="148" spans="1:3" s="4" customFormat="1" x14ac:dyDescent="0.3">
      <c r="A148" s="35" t="s">
        <v>68</v>
      </c>
      <c r="B148" s="35">
        <v>19665</v>
      </c>
      <c r="C148" s="41" t="s">
        <v>105</v>
      </c>
    </row>
    <row r="149" spans="1:3" s="4" customFormat="1" x14ac:dyDescent="0.3">
      <c r="A149" s="35" t="s">
        <v>68</v>
      </c>
      <c r="B149" s="35">
        <v>10000</v>
      </c>
      <c r="C149" s="41" t="s">
        <v>105</v>
      </c>
    </row>
    <row r="150" spans="1:3" s="4" customFormat="1" x14ac:dyDescent="0.3">
      <c r="A150" s="35" t="s">
        <v>68</v>
      </c>
      <c r="B150" s="35">
        <v>1500</v>
      </c>
      <c r="C150" s="41" t="s">
        <v>106</v>
      </c>
    </row>
    <row r="151" spans="1:3" s="4" customFormat="1" x14ac:dyDescent="0.3">
      <c r="A151" s="35" t="s">
        <v>69</v>
      </c>
      <c r="B151" s="35">
        <v>22100</v>
      </c>
      <c r="C151" s="41" t="s">
        <v>107</v>
      </c>
    </row>
    <row r="152" spans="1:3" s="4" customFormat="1" x14ac:dyDescent="0.3">
      <c r="A152" s="35" t="s">
        <v>69</v>
      </c>
      <c r="B152" s="35">
        <v>75000</v>
      </c>
      <c r="C152" s="41" t="s">
        <v>108</v>
      </c>
    </row>
    <row r="153" spans="1:3" s="4" customFormat="1" x14ac:dyDescent="0.3">
      <c r="A153" s="35" t="s">
        <v>70</v>
      </c>
      <c r="B153" s="35">
        <v>31900</v>
      </c>
      <c r="C153" s="41" t="s">
        <v>109</v>
      </c>
    </row>
    <row r="154" spans="1:3" s="4" customFormat="1" x14ac:dyDescent="0.3">
      <c r="A154" s="35" t="s">
        <v>70</v>
      </c>
      <c r="B154" s="35">
        <v>36000</v>
      </c>
      <c r="C154" s="41" t="s">
        <v>110</v>
      </c>
    </row>
    <row r="155" spans="1:3" s="4" customFormat="1" x14ac:dyDescent="0.3">
      <c r="A155" s="35" t="s">
        <v>70</v>
      </c>
      <c r="B155" s="35">
        <v>108900</v>
      </c>
      <c r="C155" s="41" t="s">
        <v>111</v>
      </c>
    </row>
    <row r="156" spans="1:3" s="4" customFormat="1" x14ac:dyDescent="0.3">
      <c r="A156" s="35" t="s">
        <v>70</v>
      </c>
      <c r="B156" s="35">
        <v>3300</v>
      </c>
      <c r="C156" s="41" t="s">
        <v>112</v>
      </c>
    </row>
    <row r="157" spans="1:3" s="4" customFormat="1" x14ac:dyDescent="0.3">
      <c r="A157" s="35" t="s">
        <v>70</v>
      </c>
      <c r="B157" s="35">
        <f>33334+37797</f>
        <v>71131</v>
      </c>
      <c r="C157" s="41" t="s">
        <v>113</v>
      </c>
    </row>
    <row r="158" spans="1:3" s="4" customFormat="1" x14ac:dyDescent="0.3">
      <c r="A158" s="35" t="s">
        <v>70</v>
      </c>
      <c r="B158" s="35">
        <f>25991+25991+23195</f>
        <v>75177</v>
      </c>
      <c r="C158" s="41" t="s">
        <v>114</v>
      </c>
    </row>
    <row r="159" spans="1:3" s="4" customFormat="1" x14ac:dyDescent="0.3">
      <c r="A159" s="35" t="s">
        <v>71</v>
      </c>
      <c r="B159" s="35">
        <v>87090</v>
      </c>
      <c r="C159" s="41" t="s">
        <v>115</v>
      </c>
    </row>
    <row r="160" spans="1:3" x14ac:dyDescent="0.25">
      <c r="A160" s="35"/>
      <c r="B160" s="35">
        <v>360926.54</v>
      </c>
      <c r="C160" s="35" t="s">
        <v>30</v>
      </c>
    </row>
    <row r="161" spans="1:3" s="4" customFormat="1" x14ac:dyDescent="0.3">
      <c r="A161" s="35"/>
      <c r="B161" s="35">
        <v>102771.7</v>
      </c>
      <c r="C161" s="35" t="s">
        <v>31</v>
      </c>
    </row>
    <row r="162" spans="1:3" s="4" customFormat="1" x14ac:dyDescent="0.3">
      <c r="A162" s="9" t="s">
        <v>2</v>
      </c>
      <c r="B162" s="10">
        <f>SUM(B105:B161)</f>
        <v>3693472.4200000004</v>
      </c>
      <c r="C162" s="11"/>
    </row>
    <row r="163" spans="1:3" s="4" customFormat="1" x14ac:dyDescent="0.3">
      <c r="A163" s="30" t="s">
        <v>24</v>
      </c>
      <c r="B163" s="27"/>
      <c r="C163" s="22"/>
    </row>
    <row r="164" spans="1:3" s="4" customFormat="1" ht="30" customHeight="1" x14ac:dyDescent="0.3">
      <c r="A164" s="46" t="s">
        <v>28</v>
      </c>
      <c r="B164" s="47"/>
      <c r="C164" s="47"/>
    </row>
    <row r="165" spans="1:3" s="28" customFormat="1" ht="13.8" customHeight="1" x14ac:dyDescent="0.3">
      <c r="A165" s="35" t="s">
        <v>51</v>
      </c>
      <c r="B165" s="35">
        <v>15320</v>
      </c>
      <c r="C165" s="35" t="s">
        <v>119</v>
      </c>
    </row>
    <row r="166" spans="1:3" s="28" customFormat="1" ht="13.8" customHeight="1" x14ac:dyDescent="0.3">
      <c r="A166" s="28" t="s">
        <v>51</v>
      </c>
      <c r="B166" s="35">
        <v>6895</v>
      </c>
      <c r="C166" s="35" t="s">
        <v>120</v>
      </c>
    </row>
    <row r="167" spans="1:3" s="28" customFormat="1" x14ac:dyDescent="0.3">
      <c r="A167" s="28" t="s">
        <v>51</v>
      </c>
      <c r="B167" s="35">
        <v>14822</v>
      </c>
      <c r="C167" s="35" t="s">
        <v>121</v>
      </c>
    </row>
    <row r="168" spans="1:3" s="28" customFormat="1" x14ac:dyDescent="0.3">
      <c r="A168" s="28" t="s">
        <v>51</v>
      </c>
      <c r="B168" s="35">
        <v>30000</v>
      </c>
      <c r="C168" s="35" t="s">
        <v>122</v>
      </c>
    </row>
    <row r="169" spans="1:3" s="28" customFormat="1" x14ac:dyDescent="0.3">
      <c r="A169" s="28" t="s">
        <v>53</v>
      </c>
      <c r="B169" s="35">
        <v>50000</v>
      </c>
      <c r="C169" s="35" t="s">
        <v>124</v>
      </c>
    </row>
    <row r="170" spans="1:3" s="28" customFormat="1" x14ac:dyDescent="0.3">
      <c r="A170" s="28" t="s">
        <v>54</v>
      </c>
      <c r="B170" s="35">
        <f>806359.05+1345547.7</f>
        <v>2151906.75</v>
      </c>
      <c r="C170" s="35" t="s">
        <v>226</v>
      </c>
    </row>
    <row r="171" spans="1:3" s="28" customFormat="1" x14ac:dyDescent="0.3">
      <c r="A171" s="28" t="s">
        <v>55</v>
      </c>
      <c r="B171" s="35">
        <f>7300+750</f>
        <v>8050</v>
      </c>
      <c r="C171" s="35" t="s">
        <v>125</v>
      </c>
    </row>
    <row r="172" spans="1:3" s="28" customFormat="1" x14ac:dyDescent="0.3">
      <c r="A172" s="28" t="s">
        <v>57</v>
      </c>
      <c r="B172" s="35">
        <v>321061.07</v>
      </c>
      <c r="C172" s="35" t="s">
        <v>220</v>
      </c>
    </row>
    <row r="173" spans="1:3" s="28" customFormat="1" x14ac:dyDescent="0.3">
      <c r="A173" s="28" t="s">
        <v>57</v>
      </c>
      <c r="B173" s="35">
        <v>238349</v>
      </c>
      <c r="C173" s="35" t="s">
        <v>222</v>
      </c>
    </row>
    <row r="174" spans="1:3" s="28" customFormat="1" x14ac:dyDescent="0.3">
      <c r="A174" s="28" t="s">
        <v>57</v>
      </c>
      <c r="B174" s="35">
        <v>40000</v>
      </c>
      <c r="C174" s="35" t="s">
        <v>221</v>
      </c>
    </row>
    <row r="175" spans="1:3" s="28" customFormat="1" x14ac:dyDescent="0.3">
      <c r="A175" s="28" t="s">
        <v>57</v>
      </c>
      <c r="B175" s="35">
        <v>40000</v>
      </c>
      <c r="C175" s="35" t="s">
        <v>45</v>
      </c>
    </row>
    <row r="176" spans="1:3" s="28" customFormat="1" x14ac:dyDescent="0.3">
      <c r="A176" s="28" t="s">
        <v>57</v>
      </c>
      <c r="B176" s="35">
        <v>250000</v>
      </c>
      <c r="C176" s="35" t="s">
        <v>126</v>
      </c>
    </row>
    <row r="177" spans="1:3" s="28" customFormat="1" ht="13.8" customHeight="1" x14ac:dyDescent="0.3">
      <c r="A177" s="28" t="s">
        <v>59</v>
      </c>
      <c r="B177" s="35">
        <v>15135</v>
      </c>
      <c r="C177" s="35" t="s">
        <v>127</v>
      </c>
    </row>
    <row r="178" spans="1:3" s="28" customFormat="1" ht="13.8" customHeight="1" x14ac:dyDescent="0.3">
      <c r="A178" s="28" t="s">
        <v>61</v>
      </c>
      <c r="B178" s="35">
        <v>639853.19999999995</v>
      </c>
      <c r="C178" s="35" t="s">
        <v>224</v>
      </c>
    </row>
    <row r="179" spans="1:3" s="28" customFormat="1" x14ac:dyDescent="0.3">
      <c r="A179" s="28" t="s">
        <v>63</v>
      </c>
      <c r="B179" s="35">
        <v>151641</v>
      </c>
      <c r="C179" s="35" t="s">
        <v>46</v>
      </c>
    </row>
    <row r="180" spans="1:3" s="28" customFormat="1" x14ac:dyDescent="0.3">
      <c r="A180" s="28" t="s">
        <v>63</v>
      </c>
      <c r="B180" s="35">
        <f>75970+79352+12450+7897+35740+22971</f>
        <v>234380</v>
      </c>
      <c r="C180" s="35" t="s">
        <v>128</v>
      </c>
    </row>
    <row r="181" spans="1:3" s="28" customFormat="1" x14ac:dyDescent="0.3">
      <c r="A181" s="28" t="s">
        <v>65</v>
      </c>
      <c r="B181" s="35">
        <v>21280</v>
      </c>
      <c r="C181" s="35" t="s">
        <v>223</v>
      </c>
    </row>
    <row r="182" spans="1:3" s="28" customFormat="1" x14ac:dyDescent="0.3">
      <c r="A182" s="28" t="s">
        <v>65</v>
      </c>
      <c r="B182" s="35">
        <v>2699</v>
      </c>
      <c r="C182" s="35" t="s">
        <v>129</v>
      </c>
    </row>
    <row r="183" spans="1:3" s="28" customFormat="1" x14ac:dyDescent="0.3">
      <c r="A183" s="28" t="s">
        <v>67</v>
      </c>
      <c r="B183" s="35">
        <v>3612</v>
      </c>
      <c r="C183" s="35" t="s">
        <v>130</v>
      </c>
    </row>
    <row r="184" spans="1:3" s="28" customFormat="1" x14ac:dyDescent="0.3">
      <c r="A184" s="28" t="s">
        <v>68</v>
      </c>
      <c r="B184" s="35">
        <v>30000</v>
      </c>
      <c r="C184" s="35" t="s">
        <v>131</v>
      </c>
    </row>
    <row r="185" spans="1:3" s="28" customFormat="1" x14ac:dyDescent="0.3">
      <c r="A185" s="28" t="s">
        <v>71</v>
      </c>
      <c r="B185" s="35">
        <v>50000</v>
      </c>
      <c r="C185" s="35" t="s">
        <v>132</v>
      </c>
    </row>
    <row r="186" spans="1:3" s="28" customFormat="1" x14ac:dyDescent="0.3">
      <c r="A186" s="28" t="s">
        <v>71</v>
      </c>
      <c r="B186" s="35">
        <v>60000</v>
      </c>
      <c r="C186" s="35" t="s">
        <v>133</v>
      </c>
    </row>
    <row r="187" spans="1:3" ht="13.8" customHeight="1" x14ac:dyDescent="0.25">
      <c r="A187" s="34"/>
      <c r="B187" s="35">
        <v>1020074.17</v>
      </c>
      <c r="C187" s="4" t="s">
        <v>30</v>
      </c>
    </row>
    <row r="188" spans="1:3" s="28" customFormat="1" ht="13.8" customHeight="1" x14ac:dyDescent="0.25">
      <c r="A188" s="34"/>
      <c r="B188" s="35">
        <v>290460.09000000003</v>
      </c>
      <c r="C188" s="32" t="s">
        <v>31</v>
      </c>
    </row>
    <row r="189" spans="1:3" x14ac:dyDescent="0.25">
      <c r="A189" s="12" t="s">
        <v>2</v>
      </c>
      <c r="B189" s="14">
        <f>SUM(B165:B188)</f>
        <v>5685538.2799999993</v>
      </c>
      <c r="C189" s="15"/>
    </row>
    <row r="190" spans="1:3" s="4" customFormat="1" x14ac:dyDescent="0.3">
      <c r="A190" s="49" t="s">
        <v>3</v>
      </c>
      <c r="B190" s="50"/>
      <c r="C190" s="50"/>
    </row>
    <row r="191" spans="1:3" s="4" customFormat="1" ht="27.6" x14ac:dyDescent="0.3">
      <c r="A191" s="36"/>
      <c r="B191" s="37">
        <v>631002.51</v>
      </c>
      <c r="C191" s="35" t="s">
        <v>33</v>
      </c>
    </row>
    <row r="192" spans="1:3" x14ac:dyDescent="0.25">
      <c r="A192" s="34"/>
      <c r="B192" s="35">
        <v>526330.6</v>
      </c>
      <c r="C192" s="35" t="s">
        <v>30</v>
      </c>
    </row>
    <row r="193" spans="1:3" x14ac:dyDescent="0.25">
      <c r="A193" s="34"/>
      <c r="B193" s="35">
        <v>149869.51999999999</v>
      </c>
      <c r="C193" s="35" t="s">
        <v>31</v>
      </c>
    </row>
    <row r="194" spans="1:3" s="4" customFormat="1" x14ac:dyDescent="0.3">
      <c r="A194" s="34"/>
      <c r="B194" s="35">
        <v>25014.869999999966</v>
      </c>
      <c r="C194" s="35" t="s">
        <v>32</v>
      </c>
    </row>
    <row r="195" spans="1:3" x14ac:dyDescent="0.25">
      <c r="A195" s="12" t="s">
        <v>2</v>
      </c>
      <c r="B195" s="14">
        <f>SUM(B191:B194)</f>
        <v>1332217.4999999998</v>
      </c>
      <c r="C195" s="15"/>
    </row>
    <row r="196" spans="1:3" x14ac:dyDescent="0.25">
      <c r="A196" s="19"/>
      <c r="B196" s="20">
        <f>B195+B189+B162+B102+B91</f>
        <v>17377265.759999998</v>
      </c>
      <c r="C196" s="21" t="s">
        <v>5</v>
      </c>
    </row>
    <row r="197" spans="1:3" x14ac:dyDescent="0.25">
      <c r="B197" s="3"/>
    </row>
    <row r="198" spans="1:3" x14ac:dyDescent="0.25">
      <c r="C198" s="3"/>
    </row>
    <row r="199" spans="1:3" x14ac:dyDescent="0.25">
      <c r="C199" s="7"/>
    </row>
    <row r="200" spans="1:3" x14ac:dyDescent="0.25">
      <c r="C200" s="13"/>
    </row>
    <row r="201" spans="1:3" x14ac:dyDescent="0.25">
      <c r="C201" s="13"/>
    </row>
    <row r="202" spans="1:3" x14ac:dyDescent="0.25">
      <c r="C202" s="13"/>
    </row>
    <row r="203" spans="1:3" x14ac:dyDescent="0.25">
      <c r="C203" s="13"/>
    </row>
    <row r="204" spans="1:3" x14ac:dyDescent="0.25">
      <c r="C204" s="13"/>
    </row>
    <row r="205" spans="1:3" x14ac:dyDescent="0.25">
      <c r="C205" s="3"/>
    </row>
    <row r="206" spans="1:3" x14ac:dyDescent="0.25">
      <c r="C206" s="13"/>
    </row>
    <row r="207" spans="1:3" x14ac:dyDescent="0.25">
      <c r="C207" s="13"/>
    </row>
  </sheetData>
  <mergeCells count="5">
    <mergeCell ref="A2:C2"/>
    <mergeCell ref="A93:C93"/>
    <mergeCell ref="A190:C190"/>
    <mergeCell ref="A104:C104"/>
    <mergeCell ref="A164:C164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2025-10-01T06:55:25Z</dcterms:modified>
</cp:coreProperties>
</file>