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Обмен Ника\Отчеты на сайт, сводные отчеты\2026\"/>
    </mc:Choice>
  </mc:AlternateContent>
  <xr:revisionPtr revIDLastSave="0" documentId="13_ncr:1_{B096254C-C245-4465-A618-F07048FD6844}" xr6:coauthVersionLast="47" xr6:coauthVersionMax="47" xr10:uidLastSave="{00000000-0000-0000-0000-000000000000}"/>
  <bookViews>
    <workbookView xWindow="-108" yWindow="-108" windowWidth="23256" windowHeight="14016" tabRatio="781" activeTab="1" xr2:uid="{00000000-000D-0000-FFFF-FFFF00000000}"/>
  </bookViews>
  <sheets>
    <sheet name="Поступления" sheetId="14" r:id="rId1"/>
    <sheet name="Расходы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7" i="6" l="1"/>
  <c r="B174" i="6"/>
  <c r="B171" i="6"/>
  <c r="B149" i="6"/>
  <c r="B136" i="6"/>
  <c r="B143" i="6"/>
  <c r="B139" i="6"/>
  <c r="B69" i="6"/>
  <c r="B37" i="6"/>
  <c r="B89" i="6" l="1"/>
  <c r="B186" i="6" l="1"/>
  <c r="A25" i="14" l="1"/>
  <c r="B161" i="6" l="1"/>
  <c r="B192" i="6" l="1"/>
  <c r="B95" i="6"/>
  <c r="B193" i="6" l="1"/>
</calcChain>
</file>

<file path=xl/sharedStrings.xml><?xml version="1.0" encoding="utf-8"?>
<sst xmlns="http://schemas.openxmlformats.org/spreadsheetml/2006/main" count="384" uniqueCount="223">
  <si>
    <t>Сумма</t>
  </si>
  <si>
    <t>Источник / благотворитель</t>
  </si>
  <si>
    <t>Итого</t>
  </si>
  <si>
    <t>Расходы, связанные с обеспечением реализации программ и работы Фонда</t>
  </si>
  <si>
    <t>Итого поступило денежных средств за месяц</t>
  </si>
  <si>
    <t>Итого произведено расходов за месяц</t>
  </si>
  <si>
    <t>Частные пожертвования, расчетный счет Сбербанк</t>
  </si>
  <si>
    <t>Частные пожертвования, расчетный счет Промсвязьбанк</t>
  </si>
  <si>
    <t>Частные пожертвования, СМС на номер 3434</t>
  </si>
  <si>
    <t>Пожертвования от коммерческих организаций</t>
  </si>
  <si>
    <t>Благотворительный сервис Mos.ru</t>
  </si>
  <si>
    <t>Благотворительное мобильное приложение Tooba</t>
  </si>
  <si>
    <t>Частные пожертвования, сайт фонда (CloudPayments)</t>
  </si>
  <si>
    <t>Частные пожертвования, Билайн взносы с баланса</t>
  </si>
  <si>
    <t>Благотворительная платформа Совкомбанка "Про добро"</t>
  </si>
  <si>
    <t>Онлайн-платформа Добро Mail.ru</t>
  </si>
  <si>
    <t>Благотворительные сертификаты на Ozon.ru</t>
  </si>
  <si>
    <t>Выплата процентов банком</t>
  </si>
  <si>
    <t>ПРОГРАММА "ЦЕНТР ЗНАНИЙ"</t>
  </si>
  <si>
    <t>ПРОГРАММА «ПОДДЕРЖКА РЕГИОНОВ»</t>
  </si>
  <si>
    <t>ПРОГРАММА "ПРИЮТЫ"</t>
  </si>
  <si>
    <t>ПРОГРАММА «ПРОСВЕЩЕНИЕ И РАБОТА СО СТОРОННИКАМИ»</t>
  </si>
  <si>
    <t>Содержание животных, находящихся на попечении Фонда, в том числе поступивших по проектам ОСВВ и Котоспас. Строительство, ремонт и содержание приютов Фонда. Оказание ветеринарной помощи животным, находящимся на попечении Фонда, в том числе лечение в сторонних клиниках. Стерилизация животных, находящихся на попечении Фонда, реализация проектов ОСВВ, Котоспас, льготной стерилизации животных от населения</t>
  </si>
  <si>
    <t>Частные пожертвования, ВТБ</t>
  </si>
  <si>
    <t>Оказание материальной помощи благотворительным организациям и волонтерам, на попечении которых находятся бездомные животные. Помощь приютам и благополучателям (волонтерам, хозяевам животных), пострадавшим при чрезвычайных ситуациях.</t>
  </si>
  <si>
    <t>Работа Горячей линии Фонда, привлечение сторонников и общественности к деятельности фонда. Расходы на рекламу и изготовление мерча. Мастер-классы, раздача листовок волонтерами</t>
  </si>
  <si>
    <t>Частные пожертвования, мобильный банк Тинькофф</t>
  </si>
  <si>
    <t>Оплата труда, сотрудники, занятые в реализации иных целевых мероприятий</t>
  </si>
  <si>
    <t>Налоги и взносы с фонда оплаты труда, сотрудники, занятые в реализации иных целевых мероприятий</t>
  </si>
  <si>
    <t>Комиссия банка</t>
  </si>
  <si>
    <t>Административно-управленческие расходы (услуги связи, почта, аренда офиса, канцелярские и хозяйственные товары, товары для офиса, расходы на оплату офисных и бух.программ, услуги hh.ru. )</t>
  </si>
  <si>
    <t xml:space="preserve">Включает в себя затраты на расходы формирования базы знаний, затраты на обучение наших сотрудников (форум, лекции, участие в конференциях) </t>
  </si>
  <si>
    <t>Проект "Активный гражданин"</t>
  </si>
  <si>
    <t>Благотворительные сертификаты на Giftery.ru</t>
  </si>
  <si>
    <t>Частные пожертвования, СБП Тинькофф</t>
  </si>
  <si>
    <t>Частные пожертвования, СБП Совкомбанк</t>
  </si>
  <si>
    <t>Частные пожертвования, СБ терминал для оплаты картой</t>
  </si>
  <si>
    <t>Благотворительная платформа RWB</t>
  </si>
  <si>
    <t>Пожертвования от некоммерческих организаций</t>
  </si>
  <si>
    <t>Договоры на оказание услуг</t>
  </si>
  <si>
    <t>02.03.2026</t>
  </si>
  <si>
    <t>03.03.2026</t>
  </si>
  <si>
    <t>04.03.2026</t>
  </si>
  <si>
    <t>05.03.2026</t>
  </si>
  <si>
    <t>06.03.2026</t>
  </si>
  <si>
    <t>10.03.2026</t>
  </si>
  <si>
    <t>11.03.2026</t>
  </si>
  <si>
    <t>12.03.2026</t>
  </si>
  <si>
    <t>13.03.2026</t>
  </si>
  <si>
    <t>16.03.2026</t>
  </si>
  <si>
    <t>17.03.2026</t>
  </si>
  <si>
    <t>18.03.2026</t>
  </si>
  <si>
    <t>19.03.2026</t>
  </si>
  <si>
    <t>20.03.2026</t>
  </si>
  <si>
    <t>23.03.2026</t>
  </si>
  <si>
    <t>24.03.2026</t>
  </si>
  <si>
    <t>25.03.2026</t>
  </si>
  <si>
    <t>26.03.2026</t>
  </si>
  <si>
    <t>27.03.2026</t>
  </si>
  <si>
    <t>30.03.2026</t>
  </si>
  <si>
    <t>31.03.2026</t>
  </si>
  <si>
    <t xml:space="preserve">Ветеринарные услуги, прием терапевта, анализы, ОРИТ, переливание крови, кошка Анфиса, клиника CatLazaret. </t>
  </si>
  <si>
    <t xml:space="preserve">Пакеты полиэтиленовые для сбора отходов класса "Б", 30 л. </t>
  </si>
  <si>
    <t>Услуги по медицинскому осмотру водителей за период 01.03.26-31.03.26</t>
  </si>
  <si>
    <t>Бензин, дизель для заправки автомобилей</t>
  </si>
  <si>
    <t xml:space="preserve">Лекарственные препараты </t>
  </si>
  <si>
    <t>Расходные медицинские материалы</t>
  </si>
  <si>
    <t>Ветеринарные услуги, собака Пинта, клиника Сколково Вет</t>
  </si>
  <si>
    <t>Аренда контейнера для ТКО за период 01.02.26-28.02.26</t>
  </si>
  <si>
    <t>Расходные материалы для гематологического анализатора</t>
  </si>
  <si>
    <t>Бытовая химия (таблетированная соль для смягчения воды), центр "Мокрый нос"</t>
  </si>
  <si>
    <t>Услуги грумера</t>
  </si>
  <si>
    <t xml:space="preserve">Расходные материалы для биохимического анализатора </t>
  </si>
  <si>
    <t>Оказание ветеринарных услуг, СББЖ</t>
  </si>
  <si>
    <t>Вывоз ТКО за 01.02.26-28.02.26, приют "Ника"</t>
  </si>
  <si>
    <t>Вывоз ТКО за 01.02.26-28.02.26, Центр "Мокрый нос"</t>
  </si>
  <si>
    <t xml:space="preserve">Замер стекла для вольеров </t>
  </si>
  <si>
    <t xml:space="preserve">Услуги полиграфии (изготовление информационных табличек для приютов) </t>
  </si>
  <si>
    <t xml:space="preserve">Расходные материалы для гематологического анализатора </t>
  </si>
  <si>
    <t xml:space="preserve">Вода питьевая, центр "Мокрый нос" </t>
  </si>
  <si>
    <t>Ветеринарные услуги, прием офтальмолога, кот Сметан, клиника Белый клык</t>
  </si>
  <si>
    <t xml:space="preserve">Ветеринарные услуги, онлайн консультация хирурга, собака Соня, клиника Белый клык </t>
  </si>
  <si>
    <t xml:space="preserve">Ветеринарные услуги, рентген, УЗИ брюшной полости, кот Ушастик, клиника Белый клык </t>
  </si>
  <si>
    <t xml:space="preserve">Ветеринарные услуги, исследования,анестезия, собака Соня, клиника Белый клык </t>
  </si>
  <si>
    <t xml:space="preserve">Строительные материалы (профиль, лист ПВХ) </t>
  </si>
  <si>
    <t>Ветеринарные услуги, удаление зубов, кот Шадоу, клиника 101 Далматинец Сходня</t>
  </si>
  <si>
    <t xml:space="preserve">Ветеринарные услуги, операция, анализы, собака Нюся, клиника Белый клык </t>
  </si>
  <si>
    <t>Ветеринарные услуги, прием терапевта, анализы, ОРИТ, кошка Теза, клиника CatLazaret</t>
  </si>
  <si>
    <t>Отпугиватель мышей ультразвуковой</t>
  </si>
  <si>
    <t>Ассенизация (откачка) септика, центр "Мокрый нос"</t>
  </si>
  <si>
    <t>Ветеринарные услуги, анализы, УЗИ брюшной полости, кот Пармезан, клиника 101 Далматинец Химки</t>
  </si>
  <si>
    <t xml:space="preserve">Ветеринарные услуги, анализы, исследования, кот Ахиллес, клиника Белый клык </t>
  </si>
  <si>
    <t xml:space="preserve">Ветеринарные услуги, прием хирурга, исследования, собака Шанс, клиника Белый клык </t>
  </si>
  <si>
    <t>Строительные материалы (газовый баллон, праймер битумный)</t>
  </si>
  <si>
    <t>Хозяйственный инвентарь в приют "Ника"</t>
  </si>
  <si>
    <t xml:space="preserve">Ассенизация (откачка) септика, центр "Мокрый нос" </t>
  </si>
  <si>
    <t>Ветеринарные услуги, прием хирурга, рентген, собака Кася, клиника Белый клык</t>
  </si>
  <si>
    <t>Обслуживание а/м Лада Ларгус</t>
  </si>
  <si>
    <t>Организация вывоза упаковки (паучей) из приютов</t>
  </si>
  <si>
    <t>Услуги HeadHunter</t>
  </si>
  <si>
    <t xml:space="preserve">Расходные материалы для анализов, собака Пинта, клиника Сколково Вет </t>
  </si>
  <si>
    <t xml:space="preserve">Ветеринарные услуги, анализы, собака Пинта, клиника Сколково Вет </t>
  </si>
  <si>
    <t>Ветеринарные услуги, исследование, собака Марсель, клиника 101 Далматинец Химки</t>
  </si>
  <si>
    <t>Ветеринарные услуги, прием онколога, кот Пятнашка, клиника 101 Далматинец Химки</t>
  </si>
  <si>
    <t>Ветеринарные услуги, УЗИ брюшной полости, кошка Лакрица, клиника 101 Далматинец Химки</t>
  </si>
  <si>
    <t xml:space="preserve">Ветеринарные услуги, УЗИ брюшной полости, кот Морозко, клиника 101 Далматинец Химки </t>
  </si>
  <si>
    <t xml:space="preserve">Ветеринарные услуги, УЗИ брюшной полости, кошка Милашка, клиника 101 Далматинец Химки </t>
  </si>
  <si>
    <t xml:space="preserve">Ветеринарные услуги, УЗИ брюшной полости, собака Викинг, клиника 101 Далматинец Химки </t>
  </si>
  <si>
    <t>Ветеринарные услуги, ОРИТ, анализы, собака Пинта, клиника Сколково Вет</t>
  </si>
  <si>
    <t xml:space="preserve">Ветеринарные услуги, исследования, собака Гектор, клиника 101 Далматинец Сходня </t>
  </si>
  <si>
    <t xml:space="preserve">Ветеринарные услуги, исследование, собака Дарси, клиника 101 Далматинец Химки </t>
  </si>
  <si>
    <t xml:space="preserve">Ветеринарные услуги, прием травматолога, исследование, собака Метель, клиника 101 Далматинец Химки </t>
  </si>
  <si>
    <t>Ветеринарные услуги, хирургические манипуляции, кот Монж, клиника Белый клык</t>
  </si>
  <si>
    <t xml:space="preserve">Ветеринарные услуги, стационар, собака Урсула, клиника Белый клык </t>
  </si>
  <si>
    <t xml:space="preserve">Ветеринарные услуги, анализы, исследование, кошка Китти, клиника 101 Далматинец Химки </t>
  </si>
  <si>
    <t>Ветеринарные услуги, прием кардиолога, рентген, собака Топ, клиника Белый клык</t>
  </si>
  <si>
    <t xml:space="preserve">Ветеринарные услуги, прием врача, анализы, рентген, собака Бархан, клиника Белый клык </t>
  </si>
  <si>
    <t xml:space="preserve">Ветеринарные услуги, стационар, исследования, собака Урсула, клиника Белый клык </t>
  </si>
  <si>
    <t xml:space="preserve">Строительные материалы (набор для покраски металла) </t>
  </si>
  <si>
    <t xml:space="preserve">Лабораторные исследования (анализы) за период 01.02.26-28.02.2026, лаборатория Vet Union </t>
  </si>
  <si>
    <t>Хозяйственные товары (перчатки нитриловые нестерильные)</t>
  </si>
  <si>
    <t xml:space="preserve">Ветеринарные услуги, хирургические манипуляции, исследования, собака Нюся, клиника Белый клык </t>
  </si>
  <si>
    <t xml:space="preserve">Медицинские препараты и расходные материалы (раствор для инъекций, лезвие, Ипекон) </t>
  </si>
  <si>
    <t>Медицинские препараты и расходные материалы (катетер, Фелоцел, гель для УЗИ)</t>
  </si>
  <si>
    <t>Оплата проезда по платным дорогам</t>
  </si>
  <si>
    <t>Аренда земельного участка за 01.01.26-31.01.26</t>
  </si>
  <si>
    <t>Электроэнергия за 01.02.26-31.03.26</t>
  </si>
  <si>
    <t>Запасные части для ремонта автомобиля (лампочки, стяжки)</t>
  </si>
  <si>
    <t>Опилки в приют и расходные медицинские материалы (шприцы)</t>
  </si>
  <si>
    <t xml:space="preserve">Дезинфекция, дезинсекция и дератизация за период 01.03.26-31.03.26, приют "Ника" </t>
  </si>
  <si>
    <t>Пеленки для животных впитывающая одноразовая</t>
  </si>
  <si>
    <t xml:space="preserve">Электрический котел </t>
  </si>
  <si>
    <t>Ветеринарные услуги, прием хирурга, собака Пинта, клиника Белый клык</t>
  </si>
  <si>
    <t>Услуги сервиса Avito (объявление о пристройствах)</t>
  </si>
  <si>
    <t xml:space="preserve">Медицинские препараты (вакцины Мультикан-8, Мультикан-6, Фелоцел) </t>
  </si>
  <si>
    <t>Ветеринарные услуги, анализы, собака Пинта, клиника Сколково Вет</t>
  </si>
  <si>
    <t>Утилизация биологических отходов и отходов класса "Б"</t>
  </si>
  <si>
    <t xml:space="preserve">Строительные материалы, центр "Мокрый нос" </t>
  </si>
  <si>
    <t>Услуги фотосъемки животных за период 01.03.26-31.03.26</t>
  </si>
  <si>
    <t>Ветеринарные услуги, ОРИТ, анализы, хирургические манипуляции, перевязки, собака Ариела, клиника Сколково Вет</t>
  </si>
  <si>
    <t>Ветеринарные услуги, прием невролога, ОРИТ, анализы, исследования, собака Ваня, клиника Белый клык</t>
  </si>
  <si>
    <t>Расходные, строительные материалы и инструменты, центр "Мокрый нос"</t>
  </si>
  <si>
    <t>Разработка программного обеспечения</t>
  </si>
  <si>
    <t>Услуги сервиса Avito. фестиваль Woof в регионах</t>
  </si>
  <si>
    <t>Аренда склада за период 21.02.26-20.03.26</t>
  </si>
  <si>
    <t>Размещение рекламно-информационных материалов в период 01.03.26-31.03.26, фестиваль Woof Новосибирск</t>
  </si>
  <si>
    <t xml:space="preserve">Аренда и Техническое обеспечение ретрогирлянд за период 14.03.26-15.03.26, фестиваль Woof Казань </t>
  </si>
  <si>
    <t xml:space="preserve">Командировочные расходы, фестиваль Woof Казань </t>
  </si>
  <si>
    <t xml:space="preserve">Обучение по пожарной безопасности, фестиваль Woof Казань </t>
  </si>
  <si>
    <t>Услуги печати. Благодарственные письма, фестиваль Woof Казань и Новосибирск</t>
  </si>
  <si>
    <t xml:space="preserve">Авиабилеты Москва-Казань-Москва,12.03.26-16.03.26, фестиваль Woof Казань </t>
  </si>
  <si>
    <t xml:space="preserve">Аренда оборудования для застройки площадки 14.03.26-15.03.26, фестиваль Woof Казань. </t>
  </si>
  <si>
    <t>Командировочные расходы, фестиваль Woof Новосибирск</t>
  </si>
  <si>
    <t>Размещение РИМ на радиостанции "Серебряный дождь" и изготовление аудиоролика, фестиваль Woof Казань</t>
  </si>
  <si>
    <t xml:space="preserve">Канцелярские и продовольственные товары, фестиваль Woof Казань и Новосибирск </t>
  </si>
  <si>
    <t>Аренда помещения для мероприятия 28.03.26-29.03.26, фестиваль Woof Новосибирск</t>
  </si>
  <si>
    <t>Командировочные расходы (проживание), фестиваль Woof Казань 12.03.26-16.03.26</t>
  </si>
  <si>
    <t>Изготовление рекламной продукции, фестиваль Woof Новосибирск</t>
  </si>
  <si>
    <t xml:space="preserve">Размещение рекламных материалов в Телеграмм и социальных сетях, фестиваль Woof Казань </t>
  </si>
  <si>
    <t xml:space="preserve">Услуги по распространению рекламной информации, фестиваль Woof Новосибирск </t>
  </si>
  <si>
    <t xml:space="preserve">Печать пресс-волла, фестиваль Woof Казань </t>
  </si>
  <si>
    <t xml:space="preserve">Монтаж на мероприятие точек питания электричества 14.03.26-15.03.26, фестиваль Woof Казань </t>
  </si>
  <si>
    <t>Аренда оборудования на мероприятие 14.03.26-15.03.26, фестиваль Woof Казань</t>
  </si>
  <si>
    <t>Изготовление баннеров, фестиваль Woof Казань</t>
  </si>
  <si>
    <t xml:space="preserve">Услуги по уборке помещения 14.03.26-15.03.26, фестиваль Woof Казань </t>
  </si>
  <si>
    <t xml:space="preserve">Аренда мебели для проведения мероприятия 14.03.26-15.03.26, фестиваль Woof Казань </t>
  </si>
  <si>
    <t>Услуга кейтеринга на мероприятие 14.03.26-15.03.26, фестиваль Woof Казань</t>
  </si>
  <si>
    <t xml:space="preserve">Размещение рекламы на радио16.03.26-27.03.26, фестиваль Woof Новосибирск </t>
  </si>
  <si>
    <t>Размещение РИМ в сервисе Ads.vk.com, фестиваль Woof Новосибирск</t>
  </si>
  <si>
    <t>Изготовление стенда, фестиваль Woof Казань</t>
  </si>
  <si>
    <t>Услуги по проведению фотосъёмки 14.03.26-15.03.26, фестиваль Woof Казань</t>
  </si>
  <si>
    <t>Печать информационных буклетов (листовки), фестиваль Woof Москва</t>
  </si>
  <si>
    <t xml:space="preserve">Услуги типографии (печать плакатов), фестиваль Woof Новосибирск </t>
  </si>
  <si>
    <t xml:space="preserve">Размещение рекламы в каналах, фестиваль Woof Новосибирск </t>
  </si>
  <si>
    <t>Аренда ретро-гирлянд 27.03.26-29.03.26, фестиваль Woof Новосибирск</t>
  </si>
  <si>
    <t xml:space="preserve">Услуги ведущего на мероприятие 28.03.26-29.03.26, фестиваль Woof Новосибирск </t>
  </si>
  <si>
    <t>Услуга по размещению рекламного материала в интернете, фестиваль Woof Новосибирск</t>
  </si>
  <si>
    <t>Размещение рекламы в социальных сетях, фестиваль Woof Новосибирск</t>
  </si>
  <si>
    <t xml:space="preserve">За вет.сан.услуги, подтверждение сведений о площадке, фестиваль Woof Новосибирск </t>
  </si>
  <si>
    <t xml:space="preserve">Командировочные расходы (суточные, проживание), фестиваль Woof Новосибирск </t>
  </si>
  <si>
    <t xml:space="preserve">Услуга доплаты за обмен авиабилета, фестиваль Woof Новосибирск  </t>
  </si>
  <si>
    <t>Авиабилеты Москва-Новосибирск-Москва, 24.03.26-30.03.26, фестиваль Woof Новосибирск</t>
  </si>
  <si>
    <t xml:space="preserve">Аренда мебели и оборудования 26.03.26-29.03.26, фестиваль Woof Новосибирск </t>
  </si>
  <si>
    <t xml:space="preserve">Размещение информационных материалов в социальной сети, фестиваль Woof Новосибирск </t>
  </si>
  <si>
    <t xml:space="preserve">Изготовление баннеров, монтаж, фестиваль Woof Новосибирск </t>
  </si>
  <si>
    <t xml:space="preserve">Товары для животных, переноски для кошек и собак, фестиваль Woof Новосибирск </t>
  </si>
  <si>
    <t>Сопровождение в GR</t>
  </si>
  <si>
    <t xml:space="preserve">Аренда оборудования на мероприятие 25.03.26-29.03.26, фестиваль Woof Новосибирск </t>
  </si>
  <si>
    <t xml:space="preserve">Услуги по уборке помещения 28.03.26-30.03.26, фестиваль Woof Новосибирск </t>
  </si>
  <si>
    <t>Аренда склада за период 15.03.26-14.04.26</t>
  </si>
  <si>
    <t xml:space="preserve">Услуги кейтеринга для волонтеров, фестиваль Woof Новосибирск </t>
  </si>
  <si>
    <t xml:space="preserve">Уборка снега работы за период 21.02.26-20.03.26 </t>
  </si>
  <si>
    <t>Транспортные услуги по перевозке корма</t>
  </si>
  <si>
    <t xml:space="preserve">Услуги полиграфии, фестиваль Woof Новосибирск </t>
  </si>
  <si>
    <t>Уборка снега за период 15.02.26-14.03.26</t>
  </si>
  <si>
    <t xml:space="preserve">Выезд ветеринарного специалиста, фестиваль Woof Новосибирск </t>
  </si>
  <si>
    <t>Размещение рекламы в транспорте 15.04.26-28.04.26, фестиваль Woof Москва</t>
  </si>
  <si>
    <t>Изготовление полиграфической продукции, фестиваль Woof Москва</t>
  </si>
  <si>
    <t xml:space="preserve">Услуги фотографа 28.03.26-29.03.26, фестиваль Woof Новосибирск </t>
  </si>
  <si>
    <t xml:space="preserve">Информационные услуги по подбору площадок для РИМ 01.03.26-15.03.26, фестиваль Woof Новосибирск </t>
  </si>
  <si>
    <t xml:space="preserve">Размещение РИМ в сервисе Ads.vk.com, фестиваль Woof Москва. </t>
  </si>
  <si>
    <t xml:space="preserve">Изготовление полиграфической продукции, фестиваль Woof Москва. </t>
  </si>
  <si>
    <t>Услуги доставки груза за период 01.02.26-28.02.26</t>
  </si>
  <si>
    <t>Ведение PR кампании с целью информирования целевой аудитории о деятельности фонда</t>
  </si>
  <si>
    <t>Юридические услуги (разработка соглашения)
Сумма 4000-00
Без налога (НДС)</t>
  </si>
  <si>
    <t>Настройка, ведение и оптимизация контекстной рекламы "Яндекс Директ"</t>
  </si>
  <si>
    <t>Услуги по привлечению доноров из сети интернет</t>
  </si>
  <si>
    <t>Размещение рекламных материалов (стерилизации и отлов)</t>
  </si>
  <si>
    <t>Ноутбук Dell Latitude 7530, 15.6"</t>
  </si>
  <si>
    <t>Услуги полиграфии (изготовление стендов на мероприятия)</t>
  </si>
  <si>
    <t>Услуги использования Сервисов Платформы "Яндекс.Облако"</t>
  </si>
  <si>
    <t xml:space="preserve">Агентское вознаграждение за исполнение поручений по размещению социальной рекламы в сети Интернет </t>
  </si>
  <si>
    <t>Сувенирная продукция (Адресник-круг с гравировкой)</t>
  </si>
  <si>
    <t>Услуги по размещению рекламы в интернете</t>
  </si>
  <si>
    <t xml:space="preserve">Услуги кейтеринга на мероприятие, 29.03.26 </t>
  </si>
  <si>
    <t>Аренда помещения для проведения мероприятия, 29.03.26</t>
  </si>
  <si>
    <t>Услуги агента по информированию граждан о деятельности фонда и привлечению к благ-ти</t>
  </si>
  <si>
    <t xml:space="preserve">Лицензия "Стандарт" на использование сервиса Coldy, 2 месяца </t>
  </si>
  <si>
    <t>Сувенирная продукция на мероприятие, 29.03.26</t>
  </si>
  <si>
    <t>Полиграфические услуги, 29.03.26</t>
  </si>
  <si>
    <t>Канцелярские товары (рамка деревянная А4). 29.03.26</t>
  </si>
  <si>
    <t>Почтовые расходы</t>
  </si>
  <si>
    <t>Частные пожертвования, кэшбоксы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</si>
</sst>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6" tint="-0.49998474074526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Fill="0" applyProtection="0"/>
    <xf numFmtId="0" fontId="10" fillId="0" borderId="0" applyFill="0" applyProtection="0"/>
  </cellStyleXfs>
  <cellXfs count="51">
    <xf numFmtId="0" fontId="0" fillId="0" borderId="0" xfId="0" applyFill="1" applyProtection="1"/>
    <xf numFmtId="0" fontId="2" fillId="0" borderId="0" xfId="0" applyFont="1" applyFill="1" applyProtection="1"/>
    <xf numFmtId="4" fontId="2" fillId="0" borderId="0" xfId="0" applyNumberFormat="1" applyFont="1" applyFill="1" applyAlignment="1" applyProtection="1">
      <alignment horizontal="center" vertical="center"/>
    </xf>
    <xf numFmtId="4" fontId="2" fillId="0" borderId="0" xfId="0" applyNumberFormat="1" applyFont="1" applyFill="1" applyProtection="1"/>
    <xf numFmtId="0" fontId="2" fillId="0" borderId="0" xfId="0" applyFont="1" applyFill="1" applyAlignment="1" applyProtection="1">
      <alignment vertical="center"/>
    </xf>
    <xf numFmtId="0" fontId="4" fillId="0" borderId="0" xfId="0" applyFont="1" applyAlignment="1">
      <alignment wrapText="1"/>
    </xf>
    <xf numFmtId="0" fontId="2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horizontal="left"/>
    </xf>
    <xf numFmtId="4" fontId="2" fillId="0" borderId="0" xfId="0" applyNumberFormat="1" applyFont="1" applyFill="1" applyAlignment="1" applyProtection="1">
      <alignment horizontal="left" vertical="center"/>
    </xf>
    <xf numFmtId="0" fontId="1" fillId="2" borderId="0" xfId="0" applyFont="1" applyFill="1" applyAlignment="1" applyProtection="1">
      <alignment horizontal="left" vertical="center"/>
    </xf>
    <xf numFmtId="4" fontId="1" fillId="2" borderId="0" xfId="0" applyNumberFormat="1" applyFont="1" applyFill="1" applyAlignment="1" applyProtection="1">
      <alignment horizontal="left" vertical="center"/>
    </xf>
    <xf numFmtId="0" fontId="2" fillId="2" borderId="0" xfId="0" applyFont="1" applyFill="1" applyAlignment="1" applyProtection="1">
      <alignment vertical="center"/>
    </xf>
    <xf numFmtId="0" fontId="1" fillId="2" borderId="1" xfId="0" applyFont="1" applyFill="1" applyBorder="1" applyAlignment="1" applyProtection="1">
      <alignment horizontal="left"/>
    </xf>
    <xf numFmtId="4" fontId="2" fillId="0" borderId="0" xfId="0" applyNumberFormat="1" applyFont="1" applyFill="1" applyAlignment="1" applyProtection="1">
      <alignment horizontal="left"/>
    </xf>
    <xf numFmtId="4" fontId="1" fillId="2" borderId="1" xfId="0" applyNumberFormat="1" applyFont="1" applyFill="1" applyBorder="1" applyAlignment="1" applyProtection="1">
      <alignment horizontal="left"/>
    </xf>
    <xf numFmtId="0" fontId="1" fillId="2" borderId="1" xfId="0" applyFont="1" applyFill="1" applyBorder="1" applyProtection="1"/>
    <xf numFmtId="14" fontId="6" fillId="2" borderId="4" xfId="0" applyNumberFormat="1" applyFont="1" applyFill="1" applyBorder="1" applyAlignment="1">
      <alignment horizontal="left" vertical="center"/>
    </xf>
    <xf numFmtId="0" fontId="1" fillId="2" borderId="4" xfId="0" applyFont="1" applyFill="1" applyBorder="1" applyAlignment="1" applyProtection="1">
      <alignment horizontal="left" vertical="center"/>
    </xf>
    <xf numFmtId="4" fontId="1" fillId="2" borderId="4" xfId="0" applyNumberFormat="1" applyFont="1" applyFill="1" applyBorder="1" applyAlignment="1" applyProtection="1">
      <alignment horizontal="left" vertical="center"/>
    </xf>
    <xf numFmtId="0" fontId="1" fillId="2" borderId="4" xfId="0" applyFont="1" applyFill="1" applyBorder="1" applyAlignment="1" applyProtection="1">
      <alignment horizontal="left"/>
    </xf>
    <xf numFmtId="4" fontId="1" fillId="2" borderId="4" xfId="0" applyNumberFormat="1" applyFont="1" applyFill="1" applyBorder="1" applyAlignment="1" applyProtection="1">
      <alignment horizontal="left"/>
    </xf>
    <xf numFmtId="0" fontId="1" fillId="2" borderId="4" xfId="0" applyFont="1" applyFill="1" applyBorder="1" applyProtection="1"/>
    <xf numFmtId="0" fontId="7" fillId="0" borderId="0" xfId="0" applyFont="1" applyFill="1" applyAlignment="1" applyProtection="1">
      <alignment vertical="center"/>
    </xf>
    <xf numFmtId="4" fontId="8" fillId="0" borderId="0" xfId="0" applyNumberFormat="1" applyFont="1" applyFill="1" applyAlignment="1" applyProtection="1">
      <alignment horizontal="center" vertical="center"/>
    </xf>
    <xf numFmtId="0" fontId="8" fillId="0" borderId="0" xfId="0" applyFont="1" applyFill="1" applyProtection="1"/>
    <xf numFmtId="4" fontId="8" fillId="0" borderId="0" xfId="0" applyNumberFormat="1" applyFont="1" applyFill="1" applyAlignment="1">
      <alignment horizontal="left" vertical="top"/>
    </xf>
    <xf numFmtId="0" fontId="7" fillId="0" borderId="0" xfId="0" applyFont="1" applyFill="1" applyAlignment="1">
      <alignment horizontal="left" vertical="top" wrapText="1"/>
    </xf>
    <xf numFmtId="4" fontId="8" fillId="0" borderId="0" xfId="0" applyNumberFormat="1" applyFont="1" applyFill="1" applyAlignment="1" applyProtection="1">
      <alignment horizontal="left" vertical="center"/>
    </xf>
    <xf numFmtId="0" fontId="4" fillId="0" borderId="0" xfId="0" applyFont="1" applyFill="1" applyAlignment="1" applyProtection="1">
      <alignment vertical="center"/>
    </xf>
    <xf numFmtId="0" fontId="9" fillId="0" borderId="0" xfId="0" applyFont="1" applyFill="1" applyAlignment="1" applyProtection="1">
      <alignment horizontal="left"/>
    </xf>
    <xf numFmtId="0" fontId="9" fillId="0" borderId="0" xfId="0" applyFont="1" applyFill="1" applyAlignment="1" applyProtection="1">
      <alignment horizontal="left" vertical="center"/>
    </xf>
    <xf numFmtId="0" fontId="9" fillId="0" borderId="0" xfId="0" applyFont="1" applyFill="1" applyAlignment="1">
      <alignment horizontal="left" vertical="top"/>
    </xf>
    <xf numFmtId="0" fontId="4" fillId="0" borderId="0" xfId="0" applyFont="1" applyFill="1" applyAlignment="1">
      <alignment wrapText="1"/>
    </xf>
    <xf numFmtId="14" fontId="2" fillId="0" borderId="0" xfId="0" applyNumberFormat="1" applyFont="1" applyFill="1" applyAlignment="1" applyProtection="1">
      <alignment horizontal="left" vertical="top" wrapText="1"/>
    </xf>
    <xf numFmtId="4" fontId="2" fillId="0" borderId="0" xfId="0" applyNumberFormat="1" applyFont="1" applyFill="1" applyAlignment="1" applyProtection="1">
      <alignment horizontal="left" vertical="top" wrapText="1"/>
    </xf>
    <xf numFmtId="14" fontId="2" fillId="0" borderId="0" xfId="0" applyNumberFormat="1" applyFont="1" applyFill="1" applyAlignment="1" applyProtection="1">
      <alignment horizontal="left" vertical="center" wrapText="1"/>
    </xf>
    <xf numFmtId="4" fontId="2" fillId="0" borderId="0" xfId="0" applyNumberFormat="1" applyFont="1" applyFill="1" applyAlignment="1" applyProtection="1">
      <alignment horizontal="left" vertical="center" wrapText="1"/>
    </xf>
    <xf numFmtId="14" fontId="4" fillId="0" borderId="0" xfId="0" applyNumberFormat="1" applyFont="1" applyFill="1" applyAlignment="1">
      <alignment horizontal="left" wrapText="1"/>
    </xf>
    <xf numFmtId="4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4" fillId="0" borderId="0" xfId="1" applyFont="1" applyFill="1" applyAlignment="1">
      <alignment wrapText="1"/>
    </xf>
    <xf numFmtId="4" fontId="2" fillId="3" borderId="0" xfId="0" applyNumberFormat="1" applyFont="1" applyFill="1" applyAlignment="1" applyProtection="1">
      <alignment horizontal="left" vertical="center"/>
    </xf>
    <xf numFmtId="4" fontId="3" fillId="2" borderId="5" xfId="0" applyNumberFormat="1" applyFont="1" applyFill="1" applyBorder="1" applyAlignment="1" applyProtection="1">
      <alignment horizontal="left" vertical="top" wrapText="1"/>
    </xf>
    <xf numFmtId="4" fontId="1" fillId="2" borderId="5" xfId="0" applyNumberFormat="1" applyFont="1" applyFill="1" applyBorder="1" applyAlignment="1" applyProtection="1">
      <alignment horizontal="left" vertical="top" wrapText="1"/>
    </xf>
    <xf numFmtId="4" fontId="2" fillId="2" borderId="5" xfId="0" applyNumberFormat="1" applyFont="1" applyFill="1" applyBorder="1" applyAlignment="1" applyProtection="1">
      <alignment horizontal="left" vertical="top" wrapText="1"/>
    </xf>
    <xf numFmtId="4" fontId="1" fillId="2" borderId="3" xfId="0" applyNumberFormat="1" applyFont="1" applyFill="1" applyBorder="1" applyAlignment="1" applyProtection="1">
      <alignment horizontal="left" vertical="top" wrapText="1"/>
    </xf>
    <xf numFmtId="4" fontId="1" fillId="2" borderId="2" xfId="0" applyNumberFormat="1" applyFont="1" applyFill="1" applyBorder="1" applyAlignment="1" applyProtection="1">
      <alignment horizontal="left" vertical="top" wrapText="1"/>
    </xf>
    <xf numFmtId="14" fontId="4" fillId="3" borderId="0" xfId="0" applyNumberFormat="1" applyFont="1" applyFill="1" applyAlignment="1">
      <alignment horizontal="left" wrapText="1"/>
    </xf>
    <xf numFmtId="0" fontId="2" fillId="3" borderId="0" xfId="0" applyFont="1" applyFill="1" applyAlignment="1" applyProtection="1">
      <alignment vertical="center"/>
    </xf>
    <xf numFmtId="0" fontId="4" fillId="3" borderId="0" xfId="0" applyFont="1" applyFill="1" applyAlignment="1">
      <alignment wrapText="1"/>
    </xf>
    <xf numFmtId="4" fontId="4" fillId="0" borderId="0" xfId="0" applyNumberFormat="1" applyFont="1" applyFill="1" applyAlignment="1" applyProtection="1">
      <alignment horizontal="left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CCC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79998168889431442"/>
  </sheetPr>
  <dimension ref="A1:B25"/>
  <sheetViews>
    <sheetView workbookViewId="0">
      <selection activeCell="B29" sqref="B29"/>
    </sheetView>
  </sheetViews>
  <sheetFormatPr defaultRowHeight="13.8" x14ac:dyDescent="0.25"/>
  <cols>
    <col min="1" max="1" width="18.33203125" style="8" customWidth="1"/>
    <col min="2" max="2" width="100.77734375" style="6" customWidth="1"/>
    <col min="3" max="216" width="9.109375" style="1"/>
    <col min="217" max="217" width="100.6640625" style="1" customWidth="1"/>
    <col min="218" max="230" width="25.6640625" style="1" customWidth="1"/>
    <col min="231" max="472" width="9.109375" style="1"/>
    <col min="473" max="473" width="100.6640625" style="1" customWidth="1"/>
    <col min="474" max="486" width="25.6640625" style="1" customWidth="1"/>
    <col min="487" max="728" width="9.109375" style="1"/>
    <col min="729" max="729" width="100.6640625" style="1" customWidth="1"/>
    <col min="730" max="742" width="25.6640625" style="1" customWidth="1"/>
    <col min="743" max="984" width="9.109375" style="1"/>
    <col min="985" max="985" width="100.6640625" style="1" customWidth="1"/>
    <col min="986" max="998" width="25.6640625" style="1" customWidth="1"/>
    <col min="999" max="1240" width="9.109375" style="1"/>
    <col min="1241" max="1241" width="100.6640625" style="1" customWidth="1"/>
    <col min="1242" max="1254" width="25.6640625" style="1" customWidth="1"/>
    <col min="1255" max="1496" width="9.109375" style="1"/>
    <col min="1497" max="1497" width="100.6640625" style="1" customWidth="1"/>
    <col min="1498" max="1510" width="25.6640625" style="1" customWidth="1"/>
    <col min="1511" max="1752" width="9.109375" style="1"/>
    <col min="1753" max="1753" width="100.6640625" style="1" customWidth="1"/>
    <col min="1754" max="1766" width="25.6640625" style="1" customWidth="1"/>
    <col min="1767" max="2008" width="9.109375" style="1"/>
    <col min="2009" max="2009" width="100.6640625" style="1" customWidth="1"/>
    <col min="2010" max="2022" width="25.6640625" style="1" customWidth="1"/>
    <col min="2023" max="2264" width="9.109375" style="1"/>
    <col min="2265" max="2265" width="100.6640625" style="1" customWidth="1"/>
    <col min="2266" max="2278" width="25.6640625" style="1" customWidth="1"/>
    <col min="2279" max="2520" width="9.109375" style="1"/>
    <col min="2521" max="2521" width="100.6640625" style="1" customWidth="1"/>
    <col min="2522" max="2534" width="25.6640625" style="1" customWidth="1"/>
    <col min="2535" max="2776" width="9.109375" style="1"/>
    <col min="2777" max="2777" width="100.6640625" style="1" customWidth="1"/>
    <col min="2778" max="2790" width="25.6640625" style="1" customWidth="1"/>
    <col min="2791" max="3032" width="9.109375" style="1"/>
    <col min="3033" max="3033" width="100.6640625" style="1" customWidth="1"/>
    <col min="3034" max="3046" width="25.6640625" style="1" customWidth="1"/>
    <col min="3047" max="3288" width="9.109375" style="1"/>
    <col min="3289" max="3289" width="100.6640625" style="1" customWidth="1"/>
    <col min="3290" max="3302" width="25.6640625" style="1" customWidth="1"/>
    <col min="3303" max="3544" width="9.109375" style="1"/>
    <col min="3545" max="3545" width="100.6640625" style="1" customWidth="1"/>
    <col min="3546" max="3558" width="25.6640625" style="1" customWidth="1"/>
    <col min="3559" max="3800" width="9.109375" style="1"/>
    <col min="3801" max="3801" width="100.6640625" style="1" customWidth="1"/>
    <col min="3802" max="3814" width="25.6640625" style="1" customWidth="1"/>
    <col min="3815" max="4056" width="9.109375" style="1"/>
    <col min="4057" max="4057" width="100.6640625" style="1" customWidth="1"/>
    <col min="4058" max="4070" width="25.6640625" style="1" customWidth="1"/>
    <col min="4071" max="4312" width="9.109375" style="1"/>
    <col min="4313" max="4313" width="100.6640625" style="1" customWidth="1"/>
    <col min="4314" max="4326" width="25.6640625" style="1" customWidth="1"/>
    <col min="4327" max="4568" width="9.109375" style="1"/>
    <col min="4569" max="4569" width="100.6640625" style="1" customWidth="1"/>
    <col min="4570" max="4582" width="25.6640625" style="1" customWidth="1"/>
    <col min="4583" max="4824" width="9.109375" style="1"/>
    <col min="4825" max="4825" width="100.6640625" style="1" customWidth="1"/>
    <col min="4826" max="4838" width="25.6640625" style="1" customWidth="1"/>
    <col min="4839" max="5080" width="9.109375" style="1"/>
    <col min="5081" max="5081" width="100.6640625" style="1" customWidth="1"/>
    <col min="5082" max="5094" width="25.6640625" style="1" customWidth="1"/>
    <col min="5095" max="5336" width="9.109375" style="1"/>
    <col min="5337" max="5337" width="100.6640625" style="1" customWidth="1"/>
    <col min="5338" max="5350" width="25.6640625" style="1" customWidth="1"/>
    <col min="5351" max="5592" width="9.109375" style="1"/>
    <col min="5593" max="5593" width="100.6640625" style="1" customWidth="1"/>
    <col min="5594" max="5606" width="25.6640625" style="1" customWidth="1"/>
    <col min="5607" max="5848" width="9.109375" style="1"/>
    <col min="5849" max="5849" width="100.6640625" style="1" customWidth="1"/>
    <col min="5850" max="5862" width="25.6640625" style="1" customWidth="1"/>
    <col min="5863" max="6104" width="9.109375" style="1"/>
    <col min="6105" max="6105" width="100.6640625" style="1" customWidth="1"/>
    <col min="6106" max="6118" width="25.6640625" style="1" customWidth="1"/>
    <col min="6119" max="6360" width="9.109375" style="1"/>
    <col min="6361" max="6361" width="100.6640625" style="1" customWidth="1"/>
    <col min="6362" max="6374" width="25.6640625" style="1" customWidth="1"/>
    <col min="6375" max="6616" width="9.109375" style="1"/>
    <col min="6617" max="6617" width="100.6640625" style="1" customWidth="1"/>
    <col min="6618" max="6630" width="25.6640625" style="1" customWidth="1"/>
    <col min="6631" max="6872" width="9.109375" style="1"/>
    <col min="6873" max="6873" width="100.6640625" style="1" customWidth="1"/>
    <col min="6874" max="6886" width="25.6640625" style="1" customWidth="1"/>
    <col min="6887" max="7128" width="9.109375" style="1"/>
    <col min="7129" max="7129" width="100.6640625" style="1" customWidth="1"/>
    <col min="7130" max="7142" width="25.6640625" style="1" customWidth="1"/>
    <col min="7143" max="7384" width="9.109375" style="1"/>
    <col min="7385" max="7385" width="100.6640625" style="1" customWidth="1"/>
    <col min="7386" max="7398" width="25.6640625" style="1" customWidth="1"/>
    <col min="7399" max="7640" width="9.109375" style="1"/>
    <col min="7641" max="7641" width="100.6640625" style="1" customWidth="1"/>
    <col min="7642" max="7654" width="25.6640625" style="1" customWidth="1"/>
    <col min="7655" max="7896" width="9.109375" style="1"/>
    <col min="7897" max="7897" width="100.6640625" style="1" customWidth="1"/>
    <col min="7898" max="7910" width="25.6640625" style="1" customWidth="1"/>
    <col min="7911" max="8152" width="9.109375" style="1"/>
    <col min="8153" max="8153" width="100.6640625" style="1" customWidth="1"/>
    <col min="8154" max="8166" width="25.6640625" style="1" customWidth="1"/>
    <col min="8167" max="8408" width="9.109375" style="1"/>
    <col min="8409" max="8409" width="100.6640625" style="1" customWidth="1"/>
    <col min="8410" max="8422" width="25.6640625" style="1" customWidth="1"/>
    <col min="8423" max="8664" width="9.109375" style="1"/>
    <col min="8665" max="8665" width="100.6640625" style="1" customWidth="1"/>
    <col min="8666" max="8678" width="25.6640625" style="1" customWidth="1"/>
    <col min="8679" max="8920" width="9.109375" style="1"/>
    <col min="8921" max="8921" width="100.6640625" style="1" customWidth="1"/>
    <col min="8922" max="8934" width="25.6640625" style="1" customWidth="1"/>
    <col min="8935" max="9176" width="9.109375" style="1"/>
    <col min="9177" max="9177" width="100.6640625" style="1" customWidth="1"/>
    <col min="9178" max="9190" width="25.6640625" style="1" customWidth="1"/>
    <col min="9191" max="9432" width="9.109375" style="1"/>
    <col min="9433" max="9433" width="100.6640625" style="1" customWidth="1"/>
    <col min="9434" max="9446" width="25.6640625" style="1" customWidth="1"/>
    <col min="9447" max="9688" width="9.109375" style="1"/>
    <col min="9689" max="9689" width="100.6640625" style="1" customWidth="1"/>
    <col min="9690" max="9702" width="25.6640625" style="1" customWidth="1"/>
    <col min="9703" max="9944" width="9.109375" style="1"/>
    <col min="9945" max="9945" width="100.6640625" style="1" customWidth="1"/>
    <col min="9946" max="9958" width="25.6640625" style="1" customWidth="1"/>
    <col min="9959" max="10200" width="9.109375" style="1"/>
    <col min="10201" max="10201" width="100.6640625" style="1" customWidth="1"/>
    <col min="10202" max="10214" width="25.6640625" style="1" customWidth="1"/>
    <col min="10215" max="10456" width="9.109375" style="1"/>
    <col min="10457" max="10457" width="100.6640625" style="1" customWidth="1"/>
    <col min="10458" max="10470" width="25.6640625" style="1" customWidth="1"/>
    <col min="10471" max="10712" width="9.109375" style="1"/>
    <col min="10713" max="10713" width="100.6640625" style="1" customWidth="1"/>
    <col min="10714" max="10726" width="25.6640625" style="1" customWidth="1"/>
    <col min="10727" max="10968" width="9.109375" style="1"/>
    <col min="10969" max="10969" width="100.6640625" style="1" customWidth="1"/>
    <col min="10970" max="10982" width="25.6640625" style="1" customWidth="1"/>
    <col min="10983" max="11224" width="9.109375" style="1"/>
    <col min="11225" max="11225" width="100.6640625" style="1" customWidth="1"/>
    <col min="11226" max="11238" width="25.6640625" style="1" customWidth="1"/>
    <col min="11239" max="11480" width="9.109375" style="1"/>
    <col min="11481" max="11481" width="100.6640625" style="1" customWidth="1"/>
    <col min="11482" max="11494" width="25.6640625" style="1" customWidth="1"/>
    <col min="11495" max="11736" width="9.109375" style="1"/>
    <col min="11737" max="11737" width="100.6640625" style="1" customWidth="1"/>
    <col min="11738" max="11750" width="25.6640625" style="1" customWidth="1"/>
    <col min="11751" max="11992" width="9.109375" style="1"/>
    <col min="11993" max="11993" width="100.6640625" style="1" customWidth="1"/>
    <col min="11994" max="12006" width="25.6640625" style="1" customWidth="1"/>
    <col min="12007" max="12248" width="9.109375" style="1"/>
    <col min="12249" max="12249" width="100.6640625" style="1" customWidth="1"/>
    <col min="12250" max="12262" width="25.6640625" style="1" customWidth="1"/>
    <col min="12263" max="12504" width="9.109375" style="1"/>
    <col min="12505" max="12505" width="100.6640625" style="1" customWidth="1"/>
    <col min="12506" max="12518" width="25.6640625" style="1" customWidth="1"/>
    <col min="12519" max="12760" width="9.109375" style="1"/>
    <col min="12761" max="12761" width="100.6640625" style="1" customWidth="1"/>
    <col min="12762" max="12774" width="25.6640625" style="1" customWidth="1"/>
    <col min="12775" max="13016" width="9.109375" style="1"/>
    <col min="13017" max="13017" width="100.6640625" style="1" customWidth="1"/>
    <col min="13018" max="13030" width="25.6640625" style="1" customWidth="1"/>
    <col min="13031" max="13272" width="9.109375" style="1"/>
    <col min="13273" max="13273" width="100.6640625" style="1" customWidth="1"/>
    <col min="13274" max="13286" width="25.6640625" style="1" customWidth="1"/>
    <col min="13287" max="13528" width="9.109375" style="1"/>
    <col min="13529" max="13529" width="100.6640625" style="1" customWidth="1"/>
    <col min="13530" max="13542" width="25.6640625" style="1" customWidth="1"/>
    <col min="13543" max="13784" width="9.109375" style="1"/>
    <col min="13785" max="13785" width="100.6640625" style="1" customWidth="1"/>
    <col min="13786" max="13798" width="25.6640625" style="1" customWidth="1"/>
    <col min="13799" max="14040" width="9.109375" style="1"/>
    <col min="14041" max="14041" width="100.6640625" style="1" customWidth="1"/>
    <col min="14042" max="14054" width="25.6640625" style="1" customWidth="1"/>
    <col min="14055" max="14296" width="9.109375" style="1"/>
    <col min="14297" max="14297" width="100.6640625" style="1" customWidth="1"/>
    <col min="14298" max="14310" width="25.6640625" style="1" customWidth="1"/>
    <col min="14311" max="14552" width="9.109375" style="1"/>
    <col min="14553" max="14553" width="100.6640625" style="1" customWidth="1"/>
    <col min="14554" max="14566" width="25.6640625" style="1" customWidth="1"/>
    <col min="14567" max="14808" width="9.109375" style="1"/>
    <col min="14809" max="14809" width="100.6640625" style="1" customWidth="1"/>
    <col min="14810" max="14822" width="25.6640625" style="1" customWidth="1"/>
    <col min="14823" max="15064" width="9.109375" style="1"/>
    <col min="15065" max="15065" width="100.6640625" style="1" customWidth="1"/>
    <col min="15066" max="15078" width="25.6640625" style="1" customWidth="1"/>
    <col min="15079" max="15320" width="9.109375" style="1"/>
    <col min="15321" max="15321" width="100.6640625" style="1" customWidth="1"/>
    <col min="15322" max="15334" width="25.6640625" style="1" customWidth="1"/>
    <col min="15335" max="15576" width="9.109375" style="1"/>
    <col min="15577" max="15577" width="100.6640625" style="1" customWidth="1"/>
    <col min="15578" max="15590" width="25.6640625" style="1" customWidth="1"/>
    <col min="15591" max="15832" width="9.109375" style="1"/>
    <col min="15833" max="15833" width="100.6640625" style="1" customWidth="1"/>
    <col min="15834" max="15846" width="25.6640625" style="1" customWidth="1"/>
    <col min="15847" max="16088" width="9.109375" style="1"/>
    <col min="16089" max="16089" width="100.6640625" style="1" customWidth="1"/>
    <col min="16090" max="16102" width="25.6640625" style="1" customWidth="1"/>
    <col min="16103" max="16355" width="9.109375" style="1"/>
    <col min="16356" max="16384" width="9.109375" style="1" customWidth="1"/>
  </cols>
  <sheetData>
    <row r="1" spans="1:2" s="7" customFormat="1" x14ac:dyDescent="0.25">
      <c r="A1" s="16" t="s">
        <v>0</v>
      </c>
      <c r="B1" s="17" t="s">
        <v>1</v>
      </c>
    </row>
    <row r="2" spans="1:2" x14ac:dyDescent="0.25">
      <c r="A2" s="41">
        <v>261286.56</v>
      </c>
      <c r="B2" s="6" t="s">
        <v>36</v>
      </c>
    </row>
    <row r="3" spans="1:2" x14ac:dyDescent="0.25">
      <c r="A3" s="41">
        <v>2976012</v>
      </c>
      <c r="B3" s="6" t="s">
        <v>12</v>
      </c>
    </row>
    <row r="4" spans="1:2" x14ac:dyDescent="0.25">
      <c r="A4" s="41">
        <v>349563.87</v>
      </c>
      <c r="B4" s="6" t="s">
        <v>8</v>
      </c>
    </row>
    <row r="5" spans="1:2" x14ac:dyDescent="0.25">
      <c r="A5" s="41">
        <v>1942791</v>
      </c>
      <c r="B5" s="6" t="s">
        <v>34</v>
      </c>
    </row>
    <row r="6" spans="1:2" x14ac:dyDescent="0.25">
      <c r="A6" s="41">
        <v>32150</v>
      </c>
      <c r="B6" s="6" t="s">
        <v>35</v>
      </c>
    </row>
    <row r="7" spans="1:2" x14ac:dyDescent="0.25">
      <c r="A7" s="41">
        <v>19840.45</v>
      </c>
      <c r="B7" s="6" t="s">
        <v>13</v>
      </c>
    </row>
    <row r="8" spans="1:2" x14ac:dyDescent="0.25">
      <c r="A8" s="41">
        <v>21759</v>
      </c>
      <c r="B8" s="6" t="s">
        <v>23</v>
      </c>
    </row>
    <row r="9" spans="1:2" x14ac:dyDescent="0.25">
      <c r="A9" s="41">
        <v>215095.77</v>
      </c>
      <c r="B9" s="6" t="s">
        <v>26</v>
      </c>
    </row>
    <row r="10" spans="1:2" x14ac:dyDescent="0.25">
      <c r="A10" s="41">
        <v>248329</v>
      </c>
      <c r="B10" s="6" t="s">
        <v>222</v>
      </c>
    </row>
    <row r="11" spans="1:2" x14ac:dyDescent="0.25">
      <c r="A11" s="41">
        <v>13968</v>
      </c>
      <c r="B11" s="6" t="s">
        <v>14</v>
      </c>
    </row>
    <row r="12" spans="1:2" x14ac:dyDescent="0.25">
      <c r="A12" s="41">
        <v>1146642.43</v>
      </c>
      <c r="B12" s="6" t="s">
        <v>11</v>
      </c>
    </row>
    <row r="13" spans="1:2" x14ac:dyDescent="0.25">
      <c r="A13" s="41">
        <v>350915</v>
      </c>
      <c r="B13" s="6" t="s">
        <v>10</v>
      </c>
    </row>
    <row r="14" spans="1:2" x14ac:dyDescent="0.25">
      <c r="A14" s="41">
        <v>82170.039999999994</v>
      </c>
      <c r="B14" s="6" t="s">
        <v>37</v>
      </c>
    </row>
    <row r="15" spans="1:2" x14ac:dyDescent="0.25">
      <c r="A15" s="41">
        <v>1000</v>
      </c>
      <c r="B15" s="6" t="s">
        <v>7</v>
      </c>
    </row>
    <row r="16" spans="1:2" x14ac:dyDescent="0.25">
      <c r="A16" s="41">
        <v>598320.06999999995</v>
      </c>
      <c r="B16" s="6" t="s">
        <v>6</v>
      </c>
    </row>
    <row r="17" spans="1:2" x14ac:dyDescent="0.25">
      <c r="A17" s="41">
        <v>116000</v>
      </c>
      <c r="B17" s="6" t="s">
        <v>32</v>
      </c>
    </row>
    <row r="18" spans="1:2" x14ac:dyDescent="0.25">
      <c r="A18" s="41">
        <v>108191</v>
      </c>
      <c r="B18" s="6" t="s">
        <v>15</v>
      </c>
    </row>
    <row r="19" spans="1:2" x14ac:dyDescent="0.25">
      <c r="A19" s="41">
        <v>307701.03000000003</v>
      </c>
      <c r="B19" s="6" t="s">
        <v>16</v>
      </c>
    </row>
    <row r="20" spans="1:2" x14ac:dyDescent="0.25">
      <c r="A20" s="41">
        <v>10502.19</v>
      </c>
      <c r="B20" s="6" t="s">
        <v>33</v>
      </c>
    </row>
    <row r="21" spans="1:2" ht="13.2" customHeight="1" x14ac:dyDescent="0.25">
      <c r="A21" s="41">
        <v>6827689.5599999996</v>
      </c>
      <c r="B21" s="6" t="s">
        <v>9</v>
      </c>
    </row>
    <row r="22" spans="1:2" ht="13.2" customHeight="1" x14ac:dyDescent="0.25">
      <c r="A22" s="41">
        <v>5470513.5</v>
      </c>
      <c r="B22" s="6" t="s">
        <v>38</v>
      </c>
    </row>
    <row r="23" spans="1:2" x14ac:dyDescent="0.25">
      <c r="A23" s="41">
        <v>1378827.66</v>
      </c>
      <c r="B23" s="6" t="s">
        <v>17</v>
      </c>
    </row>
    <row r="24" spans="1:2" x14ac:dyDescent="0.25">
      <c r="A24" s="41">
        <v>9500360</v>
      </c>
      <c r="B24" s="6" t="s">
        <v>39</v>
      </c>
    </row>
    <row r="25" spans="1:2" x14ac:dyDescent="0.25">
      <c r="A25" s="18">
        <f>SUM(A2:A24)</f>
        <v>31979628.129999999</v>
      </c>
      <c r="B25" s="17" t="s">
        <v>4</v>
      </c>
    </row>
  </sheetData>
  <phoneticPr fontId="1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  <pageSetUpPr fitToPage="1"/>
  </sheetPr>
  <dimension ref="A1:C202"/>
  <sheetViews>
    <sheetView tabSelected="1" topLeftCell="A170" workbookViewId="0">
      <selection activeCell="C17" sqref="C17"/>
    </sheetView>
  </sheetViews>
  <sheetFormatPr defaultColWidth="9.109375" defaultRowHeight="13.8" x14ac:dyDescent="0.25"/>
  <cols>
    <col min="1" max="1" width="15.77734375" style="7" customWidth="1"/>
    <col min="2" max="2" width="15.77734375" style="2" customWidth="1"/>
    <col min="3" max="3" width="115.77734375" style="1" customWidth="1"/>
    <col min="4" max="16384" width="9.109375" style="1"/>
  </cols>
  <sheetData>
    <row r="1" spans="1:3" x14ac:dyDescent="0.25">
      <c r="A1" s="29" t="s">
        <v>20</v>
      </c>
      <c r="B1" s="23"/>
      <c r="C1" s="24"/>
    </row>
    <row r="2" spans="1:3" s="5" customFormat="1" ht="53.4" customHeight="1" x14ac:dyDescent="0.25">
      <c r="A2" s="42" t="s">
        <v>22</v>
      </c>
      <c r="B2" s="43"/>
      <c r="C2" s="43"/>
    </row>
    <row r="3" spans="1:3" s="32" customFormat="1" ht="13.95" customHeight="1" x14ac:dyDescent="0.25">
      <c r="A3" s="37" t="s">
        <v>40</v>
      </c>
      <c r="B3" s="38">
        <v>10000</v>
      </c>
      <c r="C3" s="32" t="s">
        <v>63</v>
      </c>
    </row>
    <row r="4" spans="1:3" s="32" customFormat="1" ht="13.95" customHeight="1" x14ac:dyDescent="0.25">
      <c r="A4" s="37" t="s">
        <v>40</v>
      </c>
      <c r="B4" s="38">
        <v>30000</v>
      </c>
      <c r="C4" s="40" t="s">
        <v>64</v>
      </c>
    </row>
    <row r="5" spans="1:3" s="32" customFormat="1" ht="13.95" customHeight="1" x14ac:dyDescent="0.25">
      <c r="A5" s="37" t="s">
        <v>40</v>
      </c>
      <c r="B5" s="38">
        <v>51055</v>
      </c>
      <c r="C5" s="40" t="s">
        <v>65</v>
      </c>
    </row>
    <row r="6" spans="1:3" s="32" customFormat="1" ht="13.95" customHeight="1" x14ac:dyDescent="0.25">
      <c r="A6" s="37" t="s">
        <v>40</v>
      </c>
      <c r="B6" s="38">
        <v>64890</v>
      </c>
      <c r="C6" s="40" t="s">
        <v>66</v>
      </c>
    </row>
    <row r="7" spans="1:3" s="32" customFormat="1" ht="13.95" customHeight="1" x14ac:dyDescent="0.25">
      <c r="A7" s="37" t="s">
        <v>41</v>
      </c>
      <c r="B7" s="38">
        <v>225</v>
      </c>
      <c r="C7" s="40" t="s">
        <v>67</v>
      </c>
    </row>
    <row r="8" spans="1:3" s="32" customFormat="1" ht="13.95" customHeight="1" x14ac:dyDescent="0.25">
      <c r="A8" s="37" t="s">
        <v>41</v>
      </c>
      <c r="B8" s="38">
        <v>2888.8</v>
      </c>
      <c r="C8" s="40" t="s">
        <v>68</v>
      </c>
    </row>
    <row r="9" spans="1:3" s="32" customFormat="1" ht="13.95" customHeight="1" x14ac:dyDescent="0.25">
      <c r="A9" s="37" t="s">
        <v>41</v>
      </c>
      <c r="B9" s="38">
        <v>14400</v>
      </c>
      <c r="C9" s="40" t="s">
        <v>69</v>
      </c>
    </row>
    <row r="10" spans="1:3" s="32" customFormat="1" ht="13.95" customHeight="1" x14ac:dyDescent="0.25">
      <c r="A10" s="37" t="s">
        <v>41</v>
      </c>
      <c r="B10" s="38">
        <v>24695</v>
      </c>
      <c r="C10" s="40" t="s">
        <v>70</v>
      </c>
    </row>
    <row r="11" spans="1:3" s="32" customFormat="1" ht="13.95" customHeight="1" x14ac:dyDescent="0.25">
      <c r="A11" s="37" t="s">
        <v>41</v>
      </c>
      <c r="B11" s="38">
        <v>40020</v>
      </c>
      <c r="C11" s="40" t="s">
        <v>71</v>
      </c>
    </row>
    <row r="12" spans="1:3" s="32" customFormat="1" ht="13.95" customHeight="1" x14ac:dyDescent="0.25">
      <c r="A12" s="37" t="s">
        <v>41</v>
      </c>
      <c r="B12" s="38">
        <v>119500</v>
      </c>
      <c r="C12" s="40" t="s">
        <v>72</v>
      </c>
    </row>
    <row r="13" spans="1:3" s="32" customFormat="1" ht="13.95" customHeight="1" x14ac:dyDescent="0.25">
      <c r="A13" s="37" t="s">
        <v>42</v>
      </c>
      <c r="B13" s="38">
        <v>4450</v>
      </c>
      <c r="C13" s="40" t="s">
        <v>73</v>
      </c>
    </row>
    <row r="14" spans="1:3" s="32" customFormat="1" ht="13.95" customHeight="1" x14ac:dyDescent="0.25">
      <c r="A14" s="37" t="s">
        <v>42</v>
      </c>
      <c r="B14" s="38">
        <v>9770</v>
      </c>
      <c r="C14" s="40" t="s">
        <v>92</v>
      </c>
    </row>
    <row r="15" spans="1:3" s="32" customFormat="1" ht="13.95" customHeight="1" x14ac:dyDescent="0.25">
      <c r="A15" s="37" t="s">
        <v>42</v>
      </c>
      <c r="B15" s="38">
        <v>23344.799999999999</v>
      </c>
      <c r="C15" s="40" t="s">
        <v>74</v>
      </c>
    </row>
    <row r="16" spans="1:3" s="32" customFormat="1" ht="13.95" customHeight="1" x14ac:dyDescent="0.25">
      <c r="A16" s="37" t="s">
        <v>42</v>
      </c>
      <c r="B16" s="38">
        <v>30480.19</v>
      </c>
      <c r="C16" s="40" t="s">
        <v>75</v>
      </c>
    </row>
    <row r="17" spans="1:3" s="32" customFormat="1" ht="13.95" customHeight="1" x14ac:dyDescent="0.25">
      <c r="A17" s="37" t="s">
        <v>42</v>
      </c>
      <c r="B17" s="38">
        <v>34800</v>
      </c>
      <c r="C17" s="40" t="s">
        <v>77</v>
      </c>
    </row>
    <row r="18" spans="1:3" s="32" customFormat="1" ht="13.95" customHeight="1" x14ac:dyDescent="0.25">
      <c r="A18" s="37" t="s">
        <v>43</v>
      </c>
      <c r="B18" s="38">
        <v>1500</v>
      </c>
      <c r="C18" s="40" t="s">
        <v>76</v>
      </c>
    </row>
    <row r="19" spans="1:3" s="32" customFormat="1" ht="13.95" customHeight="1" x14ac:dyDescent="0.25">
      <c r="A19" s="37" t="s">
        <v>43</v>
      </c>
      <c r="B19" s="38">
        <v>2224.9699999999998</v>
      </c>
      <c r="C19" s="40" t="s">
        <v>78</v>
      </c>
    </row>
    <row r="20" spans="1:3" s="32" customFormat="1" ht="13.95" customHeight="1" x14ac:dyDescent="0.25">
      <c r="A20" s="37" t="s">
        <v>43</v>
      </c>
      <c r="B20" s="38">
        <v>3432</v>
      </c>
      <c r="C20" s="40" t="s">
        <v>79</v>
      </c>
    </row>
    <row r="21" spans="1:3" s="32" customFormat="1" ht="13.95" customHeight="1" x14ac:dyDescent="0.25">
      <c r="A21" s="37" t="s">
        <v>43</v>
      </c>
      <c r="B21" s="38">
        <v>4500</v>
      </c>
      <c r="C21" s="40" t="s">
        <v>80</v>
      </c>
    </row>
    <row r="22" spans="1:3" s="32" customFormat="1" ht="13.95" customHeight="1" x14ac:dyDescent="0.25">
      <c r="A22" s="37" t="s">
        <v>43</v>
      </c>
      <c r="B22" s="38">
        <v>6300</v>
      </c>
      <c r="C22" s="40" t="s">
        <v>81</v>
      </c>
    </row>
    <row r="23" spans="1:3" s="32" customFormat="1" ht="13.95" customHeight="1" x14ac:dyDescent="0.25">
      <c r="A23" s="37" t="s">
        <v>43</v>
      </c>
      <c r="B23" s="38">
        <v>15210</v>
      </c>
      <c r="C23" s="40" t="s">
        <v>82</v>
      </c>
    </row>
    <row r="24" spans="1:3" s="32" customFormat="1" ht="13.95" customHeight="1" x14ac:dyDescent="0.25">
      <c r="A24" s="37" t="s">
        <v>43</v>
      </c>
      <c r="B24" s="38">
        <v>19890</v>
      </c>
      <c r="C24" s="40" t="s">
        <v>83</v>
      </c>
    </row>
    <row r="25" spans="1:3" s="32" customFormat="1" ht="13.95" customHeight="1" x14ac:dyDescent="0.25">
      <c r="A25" s="37" t="s">
        <v>43</v>
      </c>
      <c r="B25" s="38">
        <v>22638</v>
      </c>
      <c r="C25" s="40" t="s">
        <v>84</v>
      </c>
    </row>
    <row r="26" spans="1:3" s="32" customFormat="1" ht="13.95" customHeight="1" x14ac:dyDescent="0.25">
      <c r="A26" s="37" t="s">
        <v>43</v>
      </c>
      <c r="B26" s="38">
        <v>27243</v>
      </c>
      <c r="C26" s="40" t="s">
        <v>85</v>
      </c>
    </row>
    <row r="27" spans="1:3" s="32" customFormat="1" ht="13.95" customHeight="1" x14ac:dyDescent="0.25">
      <c r="A27" s="37" t="s">
        <v>43</v>
      </c>
      <c r="B27" s="38">
        <v>51486</v>
      </c>
      <c r="C27" s="40" t="s">
        <v>86</v>
      </c>
    </row>
    <row r="28" spans="1:3" s="32" customFormat="1" ht="13.95" customHeight="1" x14ac:dyDescent="0.25">
      <c r="A28" s="37" t="s">
        <v>43</v>
      </c>
      <c r="B28" s="38">
        <v>177180</v>
      </c>
      <c r="C28" s="40" t="s">
        <v>87</v>
      </c>
    </row>
    <row r="29" spans="1:3" s="32" customFormat="1" ht="13.95" customHeight="1" x14ac:dyDescent="0.25">
      <c r="A29" s="37" t="s">
        <v>44</v>
      </c>
      <c r="B29" s="38">
        <v>2677</v>
      </c>
      <c r="C29" s="40" t="s">
        <v>88</v>
      </c>
    </row>
    <row r="30" spans="1:3" s="32" customFormat="1" ht="13.95" customHeight="1" x14ac:dyDescent="0.25">
      <c r="A30" s="37" t="s">
        <v>45</v>
      </c>
      <c r="B30" s="38">
        <v>48000</v>
      </c>
      <c r="C30" s="40" t="s">
        <v>89</v>
      </c>
    </row>
    <row r="31" spans="1:3" s="32" customFormat="1" ht="13.95" customHeight="1" x14ac:dyDescent="0.25">
      <c r="A31" s="37" t="s">
        <v>46</v>
      </c>
      <c r="B31" s="38">
        <v>8640</v>
      </c>
      <c r="C31" s="40" t="s">
        <v>90</v>
      </c>
    </row>
    <row r="32" spans="1:3" s="32" customFormat="1" ht="13.95" customHeight="1" x14ac:dyDescent="0.25">
      <c r="A32" s="37" t="s">
        <v>46</v>
      </c>
      <c r="B32" s="38">
        <v>16850</v>
      </c>
      <c r="C32" s="40" t="s">
        <v>91</v>
      </c>
    </row>
    <row r="33" spans="1:3" s="32" customFormat="1" ht="13.95" customHeight="1" x14ac:dyDescent="0.25">
      <c r="A33" s="37" t="s">
        <v>46</v>
      </c>
      <c r="B33" s="38">
        <v>56551</v>
      </c>
      <c r="C33" s="40" t="s">
        <v>93</v>
      </c>
    </row>
    <row r="34" spans="1:3" s="32" customFormat="1" ht="13.95" customHeight="1" x14ac:dyDescent="0.25">
      <c r="A34" s="37" t="s">
        <v>48</v>
      </c>
      <c r="B34" s="38">
        <v>16174</v>
      </c>
      <c r="C34" s="40" t="s">
        <v>94</v>
      </c>
    </row>
    <row r="35" spans="1:3" s="32" customFormat="1" ht="13.95" customHeight="1" x14ac:dyDescent="0.25">
      <c r="A35" s="37" t="s">
        <v>48</v>
      </c>
      <c r="B35" s="38">
        <v>57600</v>
      </c>
      <c r="C35" s="40" t="s">
        <v>95</v>
      </c>
    </row>
    <row r="36" spans="1:3" s="32" customFormat="1" ht="13.95" customHeight="1" x14ac:dyDescent="0.25">
      <c r="A36" s="37" t="s">
        <v>50</v>
      </c>
      <c r="B36" s="38">
        <v>10300</v>
      </c>
      <c r="C36" s="40" t="s">
        <v>96</v>
      </c>
    </row>
    <row r="37" spans="1:3" s="32" customFormat="1" ht="13.95" customHeight="1" x14ac:dyDescent="0.25">
      <c r="A37" s="37" t="s">
        <v>50</v>
      </c>
      <c r="B37" s="38">
        <f>46650+4200</f>
        <v>50850</v>
      </c>
      <c r="C37" s="40" t="s">
        <v>97</v>
      </c>
    </row>
    <row r="38" spans="1:3" s="32" customFormat="1" ht="13.95" customHeight="1" x14ac:dyDescent="0.25">
      <c r="A38" s="37" t="s">
        <v>51</v>
      </c>
      <c r="B38" s="38">
        <v>32760</v>
      </c>
      <c r="C38" s="40" t="s">
        <v>98</v>
      </c>
    </row>
    <row r="39" spans="1:3" s="32" customFormat="1" ht="13.95" customHeight="1" x14ac:dyDescent="0.25">
      <c r="A39" s="37" t="s">
        <v>52</v>
      </c>
      <c r="B39" s="38">
        <v>20000</v>
      </c>
      <c r="C39" s="40" t="s">
        <v>99</v>
      </c>
    </row>
    <row r="40" spans="1:3" s="32" customFormat="1" ht="13.95" customHeight="1" x14ac:dyDescent="0.25">
      <c r="A40" s="37" t="s">
        <v>52</v>
      </c>
      <c r="B40" s="38">
        <v>30000</v>
      </c>
      <c r="C40" s="40" t="s">
        <v>64</v>
      </c>
    </row>
    <row r="41" spans="1:3" s="32" customFormat="1" ht="13.95" customHeight="1" x14ac:dyDescent="0.25">
      <c r="A41" s="37" t="s">
        <v>52</v>
      </c>
      <c r="B41" s="38">
        <v>109792.5</v>
      </c>
      <c r="C41" s="40" t="s">
        <v>61</v>
      </c>
    </row>
    <row r="42" spans="1:3" s="32" customFormat="1" ht="13.95" customHeight="1" x14ac:dyDescent="0.25">
      <c r="A42" s="37" t="s">
        <v>53</v>
      </c>
      <c r="B42" s="38">
        <v>295</v>
      </c>
      <c r="C42" s="40" t="s">
        <v>100</v>
      </c>
    </row>
    <row r="43" spans="1:3" s="32" customFormat="1" ht="13.95" customHeight="1" x14ac:dyDescent="0.25">
      <c r="A43" s="37" t="s">
        <v>53</v>
      </c>
      <c r="B43" s="38">
        <v>2380</v>
      </c>
      <c r="C43" s="40" t="s">
        <v>101</v>
      </c>
    </row>
    <row r="44" spans="1:3" s="32" customFormat="1" ht="13.95" customHeight="1" x14ac:dyDescent="0.25">
      <c r="A44" s="37" t="s">
        <v>53</v>
      </c>
      <c r="B44" s="38">
        <v>3590</v>
      </c>
      <c r="C44" s="40" t="s">
        <v>102</v>
      </c>
    </row>
    <row r="45" spans="1:3" s="32" customFormat="1" ht="13.95" customHeight="1" x14ac:dyDescent="0.25">
      <c r="A45" s="37" t="s">
        <v>53</v>
      </c>
      <c r="B45" s="38">
        <v>4038</v>
      </c>
      <c r="C45" s="40" t="s">
        <v>103</v>
      </c>
    </row>
    <row r="46" spans="1:3" s="32" customFormat="1" ht="13.95" customHeight="1" x14ac:dyDescent="0.25">
      <c r="A46" s="37" t="s">
        <v>53</v>
      </c>
      <c r="B46" s="38">
        <v>4480</v>
      </c>
      <c r="C46" s="40" t="s">
        <v>104</v>
      </c>
    </row>
    <row r="47" spans="1:3" s="32" customFormat="1" ht="13.95" customHeight="1" x14ac:dyDescent="0.25">
      <c r="A47" s="37" t="s">
        <v>53</v>
      </c>
      <c r="B47" s="38">
        <v>4480</v>
      </c>
      <c r="C47" s="40" t="s">
        <v>105</v>
      </c>
    </row>
    <row r="48" spans="1:3" s="32" customFormat="1" ht="13.95" customHeight="1" x14ac:dyDescent="0.25">
      <c r="A48" s="37" t="s">
        <v>53</v>
      </c>
      <c r="B48" s="38">
        <v>4480</v>
      </c>
      <c r="C48" s="40" t="s">
        <v>106</v>
      </c>
    </row>
    <row r="49" spans="1:3" s="32" customFormat="1" ht="13.95" customHeight="1" x14ac:dyDescent="0.25">
      <c r="A49" s="37" t="s">
        <v>53</v>
      </c>
      <c r="B49" s="38">
        <v>4480</v>
      </c>
      <c r="C49" s="40" t="s">
        <v>107</v>
      </c>
    </row>
    <row r="50" spans="1:3" s="32" customFormat="1" ht="13.95" customHeight="1" x14ac:dyDescent="0.25">
      <c r="A50" s="37" t="s">
        <v>53</v>
      </c>
      <c r="B50" s="38">
        <v>4531</v>
      </c>
      <c r="C50" s="40" t="s">
        <v>108</v>
      </c>
    </row>
    <row r="51" spans="1:3" s="32" customFormat="1" ht="13.95" customHeight="1" x14ac:dyDescent="0.25">
      <c r="A51" s="37" t="s">
        <v>53</v>
      </c>
      <c r="B51" s="38">
        <v>5030</v>
      </c>
      <c r="C51" s="40" t="s">
        <v>109</v>
      </c>
    </row>
    <row r="52" spans="1:3" s="32" customFormat="1" ht="13.95" customHeight="1" x14ac:dyDescent="0.25">
      <c r="A52" s="37" t="s">
        <v>53</v>
      </c>
      <c r="B52" s="38">
        <v>6340</v>
      </c>
      <c r="C52" s="40" t="s">
        <v>110</v>
      </c>
    </row>
    <row r="53" spans="1:3" s="32" customFormat="1" ht="13.95" customHeight="1" x14ac:dyDescent="0.25">
      <c r="A53" s="37" t="s">
        <v>53</v>
      </c>
      <c r="B53" s="38">
        <v>6713</v>
      </c>
      <c r="C53" s="40" t="s">
        <v>111</v>
      </c>
    </row>
    <row r="54" spans="1:3" s="32" customFormat="1" ht="13.95" customHeight="1" x14ac:dyDescent="0.25">
      <c r="A54" s="37" t="s">
        <v>53</v>
      </c>
      <c r="B54" s="38">
        <v>203771</v>
      </c>
      <c r="C54" s="40" t="s">
        <v>108</v>
      </c>
    </row>
    <row r="55" spans="1:3" s="32" customFormat="1" ht="13.95" customHeight="1" x14ac:dyDescent="0.25">
      <c r="A55" s="37" t="s">
        <v>53</v>
      </c>
      <c r="B55" s="38">
        <v>9893</v>
      </c>
      <c r="C55" s="40" t="s">
        <v>112</v>
      </c>
    </row>
    <row r="56" spans="1:3" s="32" customFormat="1" ht="13.95" customHeight="1" x14ac:dyDescent="0.25">
      <c r="A56" s="37" t="s">
        <v>53</v>
      </c>
      <c r="B56" s="38">
        <v>11520</v>
      </c>
      <c r="C56" s="40" t="s">
        <v>113</v>
      </c>
    </row>
    <row r="57" spans="1:3" s="32" customFormat="1" ht="13.95" customHeight="1" x14ac:dyDescent="0.25">
      <c r="A57" s="37" t="s">
        <v>53</v>
      </c>
      <c r="B57" s="38">
        <v>17855</v>
      </c>
      <c r="C57" s="40" t="s">
        <v>114</v>
      </c>
    </row>
    <row r="58" spans="1:3" s="32" customFormat="1" ht="13.95" customHeight="1" x14ac:dyDescent="0.25">
      <c r="A58" s="37" t="s">
        <v>53</v>
      </c>
      <c r="B58" s="38">
        <v>18360</v>
      </c>
      <c r="C58" s="40" t="s">
        <v>115</v>
      </c>
    </row>
    <row r="59" spans="1:3" s="32" customFormat="1" ht="13.95" customHeight="1" x14ac:dyDescent="0.25">
      <c r="A59" s="37" t="s">
        <v>53</v>
      </c>
      <c r="B59" s="38">
        <v>20570</v>
      </c>
      <c r="C59" s="40" t="s">
        <v>116</v>
      </c>
    </row>
    <row r="60" spans="1:3" s="32" customFormat="1" ht="13.95" customHeight="1" x14ac:dyDescent="0.25">
      <c r="A60" s="37" t="s">
        <v>53</v>
      </c>
      <c r="B60" s="38">
        <v>93972</v>
      </c>
      <c r="C60" s="40" t="s">
        <v>117</v>
      </c>
    </row>
    <row r="61" spans="1:3" s="32" customFormat="1" ht="13.95" customHeight="1" x14ac:dyDescent="0.25">
      <c r="A61" s="37" t="s">
        <v>54</v>
      </c>
      <c r="B61" s="38">
        <v>2819</v>
      </c>
      <c r="C61" s="40" t="s">
        <v>118</v>
      </c>
    </row>
    <row r="62" spans="1:3" s="32" customFormat="1" ht="13.95" customHeight="1" x14ac:dyDescent="0.25">
      <c r="A62" s="37" t="s">
        <v>55</v>
      </c>
      <c r="B62" s="38">
        <v>212420</v>
      </c>
      <c r="C62" s="40" t="s">
        <v>119</v>
      </c>
    </row>
    <row r="63" spans="1:3" s="32" customFormat="1" ht="13.95" customHeight="1" x14ac:dyDescent="0.25">
      <c r="A63" s="37" t="s">
        <v>56</v>
      </c>
      <c r="B63" s="38">
        <v>7527</v>
      </c>
      <c r="C63" s="40" t="s">
        <v>120</v>
      </c>
    </row>
    <row r="64" spans="1:3" s="32" customFormat="1" ht="13.95" customHeight="1" x14ac:dyDescent="0.25">
      <c r="A64" s="37" t="s">
        <v>56</v>
      </c>
      <c r="B64" s="38">
        <v>25560</v>
      </c>
      <c r="C64" s="40" t="s">
        <v>121</v>
      </c>
    </row>
    <row r="65" spans="1:3" s="32" customFormat="1" ht="13.95" customHeight="1" x14ac:dyDescent="0.25">
      <c r="A65" s="37" t="s">
        <v>56</v>
      </c>
      <c r="B65" s="38">
        <v>47976.800000000003</v>
      </c>
      <c r="C65" s="40" t="s">
        <v>122</v>
      </c>
    </row>
    <row r="66" spans="1:3" s="32" customFormat="1" ht="13.95" customHeight="1" x14ac:dyDescent="0.25">
      <c r="A66" s="37" t="s">
        <v>56</v>
      </c>
      <c r="B66" s="38">
        <v>51728.77</v>
      </c>
      <c r="C66" s="40" t="s">
        <v>123</v>
      </c>
    </row>
    <row r="67" spans="1:3" s="32" customFormat="1" ht="13.95" customHeight="1" x14ac:dyDescent="0.25">
      <c r="A67" s="37" t="s">
        <v>57</v>
      </c>
      <c r="B67" s="38">
        <f>206+103+185</f>
        <v>494</v>
      </c>
      <c r="C67" s="40" t="s">
        <v>124</v>
      </c>
    </row>
    <row r="68" spans="1:3" s="32" customFormat="1" ht="13.95" customHeight="1" x14ac:dyDescent="0.25">
      <c r="A68" s="37" t="s">
        <v>57</v>
      </c>
      <c r="B68" s="38">
        <v>150075</v>
      </c>
      <c r="C68" s="40" t="s">
        <v>125</v>
      </c>
    </row>
    <row r="69" spans="1:3" s="32" customFormat="1" ht="13.95" customHeight="1" x14ac:dyDescent="0.25">
      <c r="A69" s="37" t="s">
        <v>57</v>
      </c>
      <c r="B69" s="38">
        <f>523069.53+726511.93</f>
        <v>1249581.46</v>
      </c>
      <c r="C69" s="40" t="s">
        <v>126</v>
      </c>
    </row>
    <row r="70" spans="1:3" s="32" customFormat="1" ht="13.95" customHeight="1" x14ac:dyDescent="0.25">
      <c r="A70" s="37" t="s">
        <v>58</v>
      </c>
      <c r="B70" s="38">
        <v>2617</v>
      </c>
      <c r="C70" s="40" t="s">
        <v>127</v>
      </c>
    </row>
    <row r="71" spans="1:3" s="32" customFormat="1" ht="13.95" customHeight="1" x14ac:dyDescent="0.25">
      <c r="A71" s="37" t="s">
        <v>58</v>
      </c>
      <c r="B71" s="38">
        <v>2668</v>
      </c>
      <c r="C71" s="40" t="s">
        <v>128</v>
      </c>
    </row>
    <row r="72" spans="1:3" s="32" customFormat="1" ht="13.95" customHeight="1" x14ac:dyDescent="0.25">
      <c r="A72" s="37" t="s">
        <v>58</v>
      </c>
      <c r="B72" s="38">
        <v>12750</v>
      </c>
      <c r="C72" s="40" t="s">
        <v>129</v>
      </c>
    </row>
    <row r="73" spans="1:3" s="32" customFormat="1" ht="13.95" customHeight="1" x14ac:dyDescent="0.25">
      <c r="A73" s="37" t="s">
        <v>58</v>
      </c>
      <c r="B73" s="38">
        <v>48000</v>
      </c>
      <c r="C73" s="40" t="s">
        <v>130</v>
      </c>
    </row>
    <row r="74" spans="1:3" s="32" customFormat="1" ht="13.95" customHeight="1" x14ac:dyDescent="0.25">
      <c r="A74" s="37" t="s">
        <v>58</v>
      </c>
      <c r="B74" s="38">
        <v>51000</v>
      </c>
      <c r="C74" s="40" t="s">
        <v>131</v>
      </c>
    </row>
    <row r="75" spans="1:3" s="32" customFormat="1" ht="13.95" customHeight="1" x14ac:dyDescent="0.25">
      <c r="A75" s="37" t="s">
        <v>59</v>
      </c>
      <c r="B75" s="38">
        <v>3003</v>
      </c>
      <c r="C75" s="40" t="s">
        <v>79</v>
      </c>
    </row>
    <row r="76" spans="1:3" s="32" customFormat="1" ht="13.95" customHeight="1" x14ac:dyDescent="0.25">
      <c r="A76" s="37" t="s">
        <v>59</v>
      </c>
      <c r="B76" s="38">
        <v>14040</v>
      </c>
      <c r="C76" s="40" t="s">
        <v>132</v>
      </c>
    </row>
    <row r="77" spans="1:3" s="32" customFormat="1" ht="13.95" customHeight="1" x14ac:dyDescent="0.25">
      <c r="A77" s="37" t="s">
        <v>59</v>
      </c>
      <c r="B77" s="38">
        <v>20000</v>
      </c>
      <c r="C77" s="40" t="s">
        <v>133</v>
      </c>
    </row>
    <row r="78" spans="1:3" s="32" customFormat="1" ht="13.95" customHeight="1" x14ac:dyDescent="0.25">
      <c r="A78" s="37" t="s">
        <v>59</v>
      </c>
      <c r="B78" s="38">
        <v>168704.99</v>
      </c>
      <c r="C78" s="40" t="s">
        <v>134</v>
      </c>
    </row>
    <row r="79" spans="1:3" s="32" customFormat="1" ht="13.95" customHeight="1" x14ac:dyDescent="0.25">
      <c r="A79" s="37" t="s">
        <v>60</v>
      </c>
      <c r="B79" s="38">
        <v>460</v>
      </c>
      <c r="C79" s="40" t="s">
        <v>62</v>
      </c>
    </row>
    <row r="80" spans="1:3" s="32" customFormat="1" ht="13.95" customHeight="1" x14ac:dyDescent="0.25">
      <c r="A80" s="37" t="s">
        <v>60</v>
      </c>
      <c r="B80" s="38">
        <v>3500</v>
      </c>
      <c r="C80" s="40" t="s">
        <v>135</v>
      </c>
    </row>
    <row r="81" spans="1:3" s="32" customFormat="1" ht="13.95" customHeight="1" x14ac:dyDescent="0.25">
      <c r="A81" s="37" t="s">
        <v>60</v>
      </c>
      <c r="B81" s="38">
        <v>4456</v>
      </c>
      <c r="C81" s="40" t="s">
        <v>136</v>
      </c>
    </row>
    <row r="82" spans="1:3" s="32" customFormat="1" ht="13.95" customHeight="1" x14ac:dyDescent="0.25">
      <c r="A82" s="37" t="s">
        <v>60</v>
      </c>
      <c r="B82" s="38">
        <v>46784</v>
      </c>
      <c r="C82" s="40" t="s">
        <v>137</v>
      </c>
    </row>
    <row r="83" spans="1:3" s="32" customFormat="1" ht="13.95" customHeight="1" x14ac:dyDescent="0.25">
      <c r="A83" s="37" t="s">
        <v>60</v>
      </c>
      <c r="B83" s="38">
        <v>60000</v>
      </c>
      <c r="C83" s="40" t="s">
        <v>138</v>
      </c>
    </row>
    <row r="84" spans="1:3" s="32" customFormat="1" ht="13.95" customHeight="1" x14ac:dyDescent="0.25">
      <c r="A84" s="37" t="s">
        <v>60</v>
      </c>
      <c r="B84" s="38">
        <v>148138</v>
      </c>
      <c r="C84" s="40" t="s">
        <v>139</v>
      </c>
    </row>
    <row r="85" spans="1:3" s="32" customFormat="1" ht="13.95" customHeight="1" x14ac:dyDescent="0.25">
      <c r="A85" s="37" t="s">
        <v>60</v>
      </c>
      <c r="B85" s="38">
        <v>291676.5</v>
      </c>
      <c r="C85" s="40" t="s">
        <v>140</v>
      </c>
    </row>
    <row r="86" spans="1:3" s="49" customFormat="1" ht="13.95" customHeight="1" x14ac:dyDescent="0.25">
      <c r="A86" s="47"/>
      <c r="B86" s="41">
        <v>52498</v>
      </c>
      <c r="C86" s="48" t="s">
        <v>141</v>
      </c>
    </row>
    <row r="87" spans="1:3" ht="13.95" customHeight="1" x14ac:dyDescent="0.25">
      <c r="A87" s="33"/>
      <c r="B87" s="34">
        <v>4009021.64</v>
      </c>
      <c r="C87" s="34" t="s">
        <v>27</v>
      </c>
    </row>
    <row r="88" spans="1:3" s="4" customFormat="1" ht="13.95" customHeight="1" x14ac:dyDescent="0.3">
      <c r="A88" s="33"/>
      <c r="B88" s="34">
        <v>312703.69</v>
      </c>
      <c r="C88" s="34" t="s">
        <v>28</v>
      </c>
    </row>
    <row r="89" spans="1:3" s="4" customFormat="1" x14ac:dyDescent="0.3">
      <c r="A89" s="9" t="s">
        <v>2</v>
      </c>
      <c r="B89" s="10">
        <f>SUM(B3:B88)</f>
        <v>8679298.1099999994</v>
      </c>
      <c r="C89" s="11"/>
    </row>
    <row r="90" spans="1:3" ht="15" customHeight="1" x14ac:dyDescent="0.25">
      <c r="A90" s="31" t="s">
        <v>18</v>
      </c>
      <c r="B90" s="25"/>
      <c r="C90" s="26"/>
    </row>
    <row r="91" spans="1:3" s="4" customFormat="1" ht="30" customHeight="1" x14ac:dyDescent="0.3">
      <c r="A91" s="44" t="s">
        <v>31</v>
      </c>
      <c r="B91" s="44"/>
      <c r="C91" s="44"/>
    </row>
    <row r="92" spans="1:3" x14ac:dyDescent="0.25">
      <c r="A92" s="33" t="s">
        <v>46</v>
      </c>
      <c r="B92" s="34">
        <v>1226880</v>
      </c>
      <c r="C92" s="34" t="s">
        <v>142</v>
      </c>
    </row>
    <row r="93" spans="1:3" x14ac:dyDescent="0.25">
      <c r="A93" s="33"/>
      <c r="B93" s="34">
        <v>409778.56</v>
      </c>
      <c r="C93" s="34" t="s">
        <v>27</v>
      </c>
    </row>
    <row r="94" spans="1:3" s="4" customFormat="1" x14ac:dyDescent="0.3">
      <c r="A94" s="33"/>
      <c r="B94" s="34">
        <v>31962.73</v>
      </c>
      <c r="C94" s="34" t="s">
        <v>28</v>
      </c>
    </row>
    <row r="95" spans="1:3" s="4" customFormat="1" x14ac:dyDescent="0.3">
      <c r="A95" s="9" t="s">
        <v>2</v>
      </c>
      <c r="B95" s="10">
        <f>SUM(B92:B94)</f>
        <v>1668621.29</v>
      </c>
      <c r="C95" s="11"/>
    </row>
    <row r="96" spans="1:3" s="22" customFormat="1" x14ac:dyDescent="0.3">
      <c r="A96" s="30" t="s">
        <v>19</v>
      </c>
      <c r="B96" s="27"/>
    </row>
    <row r="97" spans="1:3" s="4" customFormat="1" ht="30" customHeight="1" x14ac:dyDescent="0.3">
      <c r="A97" s="42" t="s">
        <v>24</v>
      </c>
      <c r="B97" s="43"/>
      <c r="C97" s="43"/>
    </row>
    <row r="98" spans="1:3" s="32" customFormat="1" ht="13.8" customHeight="1" x14ac:dyDescent="0.25">
      <c r="A98" s="39" t="s">
        <v>40</v>
      </c>
      <c r="B98" s="34">
        <v>20000</v>
      </c>
      <c r="C98" s="32" t="s">
        <v>143</v>
      </c>
    </row>
    <row r="99" spans="1:3" s="32" customFormat="1" ht="13.8" customHeight="1" x14ac:dyDescent="0.25">
      <c r="A99" s="39" t="s">
        <v>40</v>
      </c>
      <c r="B99" s="34">
        <v>230000</v>
      </c>
      <c r="C99" s="32" t="s">
        <v>144</v>
      </c>
    </row>
    <row r="100" spans="1:3" s="32" customFormat="1" ht="13.8" customHeight="1" x14ac:dyDescent="0.25">
      <c r="A100" s="39" t="s">
        <v>41</v>
      </c>
      <c r="B100" s="34">
        <v>84000</v>
      </c>
      <c r="C100" s="32" t="s">
        <v>145</v>
      </c>
    </row>
    <row r="101" spans="1:3" s="32" customFormat="1" ht="13.8" customHeight="1" x14ac:dyDescent="0.25">
      <c r="A101" s="39" t="s">
        <v>42</v>
      </c>
      <c r="B101" s="34">
        <v>50000</v>
      </c>
      <c r="C101" s="32" t="s">
        <v>146</v>
      </c>
    </row>
    <row r="102" spans="1:3" s="32" customFormat="1" ht="13.8" customHeight="1" x14ac:dyDescent="0.25">
      <c r="A102" s="39" t="s">
        <v>43</v>
      </c>
      <c r="B102" s="34">
        <v>7000</v>
      </c>
      <c r="C102" s="32" t="s">
        <v>147</v>
      </c>
    </row>
    <row r="103" spans="1:3" s="32" customFormat="1" ht="13.8" customHeight="1" x14ac:dyDescent="0.25">
      <c r="A103" s="39" t="s">
        <v>43</v>
      </c>
      <c r="B103" s="34">
        <v>9450</v>
      </c>
      <c r="C103" s="32" t="s">
        <v>148</v>
      </c>
    </row>
    <row r="104" spans="1:3" s="32" customFormat="1" ht="13.8" customHeight="1" x14ac:dyDescent="0.25">
      <c r="A104" s="39" t="s">
        <v>43</v>
      </c>
      <c r="B104" s="34">
        <v>10100</v>
      </c>
      <c r="C104" s="32" t="s">
        <v>149</v>
      </c>
    </row>
    <row r="105" spans="1:3" s="32" customFormat="1" ht="13.8" customHeight="1" x14ac:dyDescent="0.25">
      <c r="A105" s="39" t="s">
        <v>43</v>
      </c>
      <c r="B105" s="34">
        <v>25425</v>
      </c>
      <c r="C105" s="32" t="s">
        <v>150</v>
      </c>
    </row>
    <row r="106" spans="1:3" s="32" customFormat="1" ht="13.8" customHeight="1" x14ac:dyDescent="0.25">
      <c r="A106" s="39" t="s">
        <v>43</v>
      </c>
      <c r="B106" s="34">
        <v>350000</v>
      </c>
      <c r="C106" s="32" t="s">
        <v>151</v>
      </c>
    </row>
    <row r="107" spans="1:3" s="32" customFormat="1" ht="13.8" customHeight="1" x14ac:dyDescent="0.25">
      <c r="A107" s="39" t="s">
        <v>44</v>
      </c>
      <c r="B107" s="34">
        <v>12000</v>
      </c>
      <c r="C107" s="32" t="s">
        <v>153</v>
      </c>
    </row>
    <row r="108" spans="1:3" s="32" customFormat="1" ht="13.8" customHeight="1" x14ac:dyDescent="0.25">
      <c r="A108" s="39" t="s">
        <v>44</v>
      </c>
      <c r="B108" s="34">
        <v>27599.06</v>
      </c>
      <c r="C108" s="32" t="s">
        <v>154</v>
      </c>
    </row>
    <row r="109" spans="1:3" s="32" customFormat="1" ht="13.8" customHeight="1" x14ac:dyDescent="0.25">
      <c r="A109" s="39" t="s">
        <v>44</v>
      </c>
      <c r="B109" s="34">
        <v>60000</v>
      </c>
      <c r="C109" s="32" t="s">
        <v>155</v>
      </c>
    </row>
    <row r="110" spans="1:3" s="32" customFormat="1" ht="13.8" customHeight="1" x14ac:dyDescent="0.25">
      <c r="A110" s="39" t="s">
        <v>44</v>
      </c>
      <c r="B110" s="34">
        <v>61145</v>
      </c>
      <c r="C110" s="32" t="s">
        <v>156</v>
      </c>
    </row>
    <row r="111" spans="1:3" s="32" customFormat="1" ht="13.8" customHeight="1" x14ac:dyDescent="0.25">
      <c r="A111" s="39" t="s">
        <v>45</v>
      </c>
      <c r="B111" s="34">
        <v>8000</v>
      </c>
      <c r="C111" s="32" t="s">
        <v>157</v>
      </c>
    </row>
    <row r="112" spans="1:3" s="32" customFormat="1" ht="13.8" customHeight="1" x14ac:dyDescent="0.25">
      <c r="A112" s="39" t="s">
        <v>45</v>
      </c>
      <c r="B112" s="34">
        <v>29000</v>
      </c>
      <c r="C112" s="32" t="s">
        <v>158</v>
      </c>
    </row>
    <row r="113" spans="1:3" s="32" customFormat="1" ht="13.8" customHeight="1" x14ac:dyDescent="0.25">
      <c r="A113" s="39" t="s">
        <v>45</v>
      </c>
      <c r="B113" s="34">
        <v>17567.61</v>
      </c>
      <c r="C113" s="32" t="s">
        <v>159</v>
      </c>
    </row>
    <row r="114" spans="1:3" s="32" customFormat="1" ht="13.8" customHeight="1" x14ac:dyDescent="0.25">
      <c r="A114" s="39" t="s">
        <v>45</v>
      </c>
      <c r="B114" s="34">
        <v>30000</v>
      </c>
      <c r="C114" s="32" t="s">
        <v>160</v>
      </c>
    </row>
    <row r="115" spans="1:3" s="32" customFormat="1" ht="13.8" customHeight="1" x14ac:dyDescent="0.25">
      <c r="A115" s="39" t="s">
        <v>45</v>
      </c>
      <c r="B115" s="34">
        <v>30700</v>
      </c>
      <c r="C115" s="32" t="s">
        <v>161</v>
      </c>
    </row>
    <row r="116" spans="1:3" s="32" customFormat="1" ht="13.8" customHeight="1" x14ac:dyDescent="0.25">
      <c r="A116" s="39" t="s">
        <v>45</v>
      </c>
      <c r="B116" s="34">
        <v>40000</v>
      </c>
      <c r="C116" s="32" t="s">
        <v>162</v>
      </c>
    </row>
    <row r="117" spans="1:3" s="32" customFormat="1" ht="13.8" customHeight="1" x14ac:dyDescent="0.25">
      <c r="A117" s="39" t="s">
        <v>45</v>
      </c>
      <c r="B117" s="34">
        <v>86800</v>
      </c>
      <c r="C117" s="32" t="s">
        <v>163</v>
      </c>
    </row>
    <row r="118" spans="1:3" s="32" customFormat="1" ht="13.8" customHeight="1" x14ac:dyDescent="0.25">
      <c r="A118" s="39" t="s">
        <v>46</v>
      </c>
      <c r="B118" s="34">
        <v>29126</v>
      </c>
      <c r="C118" s="32" t="s">
        <v>164</v>
      </c>
    </row>
    <row r="119" spans="1:3" s="32" customFormat="1" ht="13.8" customHeight="1" x14ac:dyDescent="0.25">
      <c r="A119" s="39" t="s">
        <v>46</v>
      </c>
      <c r="B119" s="34">
        <v>179050</v>
      </c>
      <c r="C119" s="32" t="s">
        <v>165</v>
      </c>
    </row>
    <row r="120" spans="1:3" s="32" customFormat="1" ht="13.8" customHeight="1" x14ac:dyDescent="0.25">
      <c r="A120" s="39" t="s">
        <v>47</v>
      </c>
      <c r="B120" s="34">
        <v>5650</v>
      </c>
      <c r="C120" s="32" t="s">
        <v>166</v>
      </c>
    </row>
    <row r="121" spans="1:3" s="32" customFormat="1" ht="13.8" customHeight="1" x14ac:dyDescent="0.25">
      <c r="A121" s="39" t="s">
        <v>48</v>
      </c>
      <c r="B121" s="34">
        <v>28000</v>
      </c>
      <c r="C121" s="32" t="s">
        <v>167</v>
      </c>
    </row>
    <row r="122" spans="1:3" s="32" customFormat="1" ht="13.8" customHeight="1" x14ac:dyDescent="0.25">
      <c r="A122" s="39" t="s">
        <v>49</v>
      </c>
      <c r="B122" s="34">
        <v>15000</v>
      </c>
      <c r="C122" s="32" t="s">
        <v>168</v>
      </c>
    </row>
    <row r="123" spans="1:3" s="32" customFormat="1" ht="13.8" customHeight="1" x14ac:dyDescent="0.25">
      <c r="A123" s="39" t="s">
        <v>50</v>
      </c>
      <c r="B123" s="34">
        <v>3500</v>
      </c>
      <c r="C123" s="32" t="s">
        <v>152</v>
      </c>
    </row>
    <row r="124" spans="1:3" s="32" customFormat="1" ht="13.8" customHeight="1" x14ac:dyDescent="0.25">
      <c r="A124" s="39" t="s">
        <v>50</v>
      </c>
      <c r="B124" s="34">
        <v>5000</v>
      </c>
      <c r="C124" s="32" t="s">
        <v>169</v>
      </c>
    </row>
    <row r="125" spans="1:3" s="32" customFormat="1" ht="13.8" customHeight="1" x14ac:dyDescent="0.25">
      <c r="A125" s="39" t="s">
        <v>50</v>
      </c>
      <c r="B125" s="34">
        <v>9000</v>
      </c>
      <c r="C125" s="32" t="s">
        <v>170</v>
      </c>
    </row>
    <row r="126" spans="1:3" s="32" customFormat="1" ht="13.8" customHeight="1" x14ac:dyDescent="0.25">
      <c r="A126" s="39" t="s">
        <v>50</v>
      </c>
      <c r="B126" s="34">
        <v>16950</v>
      </c>
      <c r="C126" s="32" t="s">
        <v>157</v>
      </c>
    </row>
    <row r="127" spans="1:3" s="32" customFormat="1" ht="13.8" customHeight="1" x14ac:dyDescent="0.25">
      <c r="A127" s="39" t="s">
        <v>50</v>
      </c>
      <c r="B127" s="34">
        <v>19628</v>
      </c>
      <c r="C127" s="32" t="s">
        <v>171</v>
      </c>
    </row>
    <row r="128" spans="1:3" s="32" customFormat="1" ht="13.8" customHeight="1" x14ac:dyDescent="0.25">
      <c r="A128" s="39" t="s">
        <v>50</v>
      </c>
      <c r="B128" s="34">
        <v>261859.23</v>
      </c>
      <c r="C128" s="32" t="s">
        <v>159</v>
      </c>
    </row>
    <row r="129" spans="1:3" s="32" customFormat="1" ht="13.8" customHeight="1" x14ac:dyDescent="0.25">
      <c r="A129" s="39" t="s">
        <v>51</v>
      </c>
      <c r="B129" s="34">
        <v>1674</v>
      </c>
      <c r="C129" s="32" t="s">
        <v>172</v>
      </c>
    </row>
    <row r="130" spans="1:3" s="32" customFormat="1" ht="13.8" customHeight="1" x14ac:dyDescent="0.25">
      <c r="A130" s="39" t="s">
        <v>51</v>
      </c>
      <c r="B130" s="34">
        <v>22580</v>
      </c>
      <c r="C130" s="32" t="s">
        <v>173</v>
      </c>
    </row>
    <row r="131" spans="1:3" s="32" customFormat="1" ht="13.8" customHeight="1" x14ac:dyDescent="0.25">
      <c r="A131" s="39" t="s">
        <v>51</v>
      </c>
      <c r="B131" s="34">
        <v>30000</v>
      </c>
      <c r="C131" s="32" t="s">
        <v>174</v>
      </c>
    </row>
    <row r="132" spans="1:3" s="32" customFormat="1" ht="13.8" customHeight="1" x14ac:dyDescent="0.25">
      <c r="A132" s="39" t="s">
        <v>51</v>
      </c>
      <c r="B132" s="34">
        <v>90000</v>
      </c>
      <c r="C132" s="32" t="s">
        <v>175</v>
      </c>
    </row>
    <row r="133" spans="1:3" s="32" customFormat="1" ht="13.8" customHeight="1" x14ac:dyDescent="0.25">
      <c r="A133" s="39" t="s">
        <v>52</v>
      </c>
      <c r="B133" s="34">
        <v>3050</v>
      </c>
      <c r="C133" s="32" t="s">
        <v>176</v>
      </c>
    </row>
    <row r="134" spans="1:3" s="32" customFormat="1" ht="13.8" customHeight="1" x14ac:dyDescent="0.25">
      <c r="A134" s="39" t="s">
        <v>52</v>
      </c>
      <c r="B134" s="34">
        <v>12000</v>
      </c>
      <c r="C134" s="32" t="s">
        <v>177</v>
      </c>
    </row>
    <row r="135" spans="1:3" s="32" customFormat="1" ht="13.8" customHeight="1" x14ac:dyDescent="0.25">
      <c r="A135" s="39" t="s">
        <v>53</v>
      </c>
      <c r="B135" s="34">
        <v>3766</v>
      </c>
      <c r="C135" s="32" t="s">
        <v>178</v>
      </c>
    </row>
    <row r="136" spans="1:3" s="32" customFormat="1" ht="13.8" customHeight="1" x14ac:dyDescent="0.25">
      <c r="A136" s="39" t="s">
        <v>53</v>
      </c>
      <c r="B136" s="50">
        <f>43028+6048.48</f>
        <v>49076.479999999996</v>
      </c>
      <c r="C136" s="32" t="s">
        <v>179</v>
      </c>
    </row>
    <row r="137" spans="1:3" s="32" customFormat="1" ht="13.8" customHeight="1" x14ac:dyDescent="0.25">
      <c r="A137" s="39" t="s">
        <v>53</v>
      </c>
      <c r="B137" s="34">
        <v>15150</v>
      </c>
      <c r="C137" s="32" t="s">
        <v>180</v>
      </c>
    </row>
    <row r="138" spans="1:3" s="32" customFormat="1" ht="13.8" customHeight="1" x14ac:dyDescent="0.25">
      <c r="A138" s="39" t="s">
        <v>53</v>
      </c>
      <c r="B138" s="34">
        <v>56388</v>
      </c>
      <c r="C138" s="32" t="s">
        <v>181</v>
      </c>
    </row>
    <row r="139" spans="1:3" s="32" customFormat="1" ht="13.8" customHeight="1" x14ac:dyDescent="0.25">
      <c r="A139" s="39" t="s">
        <v>53</v>
      </c>
      <c r="B139" s="34">
        <f>250800+49200</f>
        <v>300000</v>
      </c>
      <c r="C139" s="32" t="s">
        <v>182</v>
      </c>
    </row>
    <row r="140" spans="1:3" s="32" customFormat="1" ht="13.8" customHeight="1" x14ac:dyDescent="0.25">
      <c r="A140" s="39" t="s">
        <v>54</v>
      </c>
      <c r="B140" s="34">
        <v>7190</v>
      </c>
      <c r="C140" s="32" t="s">
        <v>183</v>
      </c>
    </row>
    <row r="141" spans="1:3" s="32" customFormat="1" ht="13.8" customHeight="1" x14ac:dyDescent="0.25">
      <c r="A141" s="39" t="s">
        <v>54</v>
      </c>
      <c r="B141" s="34">
        <v>25000</v>
      </c>
      <c r="C141" s="32" t="s">
        <v>184</v>
      </c>
    </row>
    <row r="142" spans="1:3" s="32" customFormat="1" ht="13.8" customHeight="1" x14ac:dyDescent="0.25">
      <c r="A142" s="39" t="s">
        <v>54</v>
      </c>
      <c r="B142" s="34">
        <v>41300</v>
      </c>
      <c r="C142" s="32" t="s">
        <v>185</v>
      </c>
    </row>
    <row r="143" spans="1:3" s="32" customFormat="1" ht="13.8" customHeight="1" x14ac:dyDescent="0.25">
      <c r="A143" s="39" t="s">
        <v>54</v>
      </c>
      <c r="B143" s="34">
        <f>150075+155657</f>
        <v>305732</v>
      </c>
      <c r="C143" s="32" t="s">
        <v>186</v>
      </c>
    </row>
    <row r="144" spans="1:3" s="32" customFormat="1" ht="13.8" customHeight="1" x14ac:dyDescent="0.25">
      <c r="A144" s="39" t="s">
        <v>54</v>
      </c>
      <c r="B144" s="34">
        <v>158000</v>
      </c>
      <c r="C144" s="32" t="s">
        <v>187</v>
      </c>
    </row>
    <row r="145" spans="1:3" s="32" customFormat="1" ht="13.8" customHeight="1" x14ac:dyDescent="0.25">
      <c r="A145" s="39" t="s">
        <v>55</v>
      </c>
      <c r="B145" s="34">
        <v>20000</v>
      </c>
      <c r="C145" s="32" t="s">
        <v>188</v>
      </c>
    </row>
    <row r="146" spans="1:3" s="32" customFormat="1" ht="13.8" customHeight="1" x14ac:dyDescent="0.25">
      <c r="A146" s="39" t="s">
        <v>56</v>
      </c>
      <c r="B146" s="34">
        <v>100000</v>
      </c>
      <c r="C146" s="32" t="s">
        <v>189</v>
      </c>
    </row>
    <row r="147" spans="1:3" s="32" customFormat="1" ht="13.8" customHeight="1" x14ac:dyDescent="0.25">
      <c r="A147" s="39" t="s">
        <v>57</v>
      </c>
      <c r="B147" s="34">
        <v>5325</v>
      </c>
      <c r="C147" s="32" t="s">
        <v>190</v>
      </c>
    </row>
    <row r="148" spans="1:3" s="32" customFormat="1" ht="13.8" customHeight="1" x14ac:dyDescent="0.25">
      <c r="A148" s="39" t="s">
        <v>57</v>
      </c>
      <c r="B148" s="34">
        <v>12000</v>
      </c>
      <c r="C148" s="32" t="s">
        <v>191</v>
      </c>
    </row>
    <row r="149" spans="1:3" s="32" customFormat="1" ht="13.8" customHeight="1" x14ac:dyDescent="0.25">
      <c r="A149" s="39" t="s">
        <v>57</v>
      </c>
      <c r="B149" s="34">
        <f>22500+34700+34000</f>
        <v>91200</v>
      </c>
      <c r="C149" s="32" t="s">
        <v>192</v>
      </c>
    </row>
    <row r="150" spans="1:3" s="32" customFormat="1" ht="13.8" customHeight="1" x14ac:dyDescent="0.25">
      <c r="A150" s="39" t="s">
        <v>58</v>
      </c>
      <c r="B150" s="34">
        <v>2100</v>
      </c>
      <c r="C150" s="32" t="s">
        <v>193</v>
      </c>
    </row>
    <row r="151" spans="1:3" s="32" customFormat="1" ht="13.8" customHeight="1" x14ac:dyDescent="0.25">
      <c r="A151" s="39" t="s">
        <v>58</v>
      </c>
      <c r="B151" s="34">
        <v>12000</v>
      </c>
      <c r="C151" s="32" t="s">
        <v>194</v>
      </c>
    </row>
    <row r="152" spans="1:3" s="32" customFormat="1" ht="13.8" customHeight="1" x14ac:dyDescent="0.25">
      <c r="A152" s="39" t="s">
        <v>58</v>
      </c>
      <c r="B152" s="34">
        <v>51954</v>
      </c>
      <c r="C152" s="32" t="s">
        <v>196</v>
      </c>
    </row>
    <row r="153" spans="1:3" s="32" customFormat="1" ht="13.8" customHeight="1" x14ac:dyDescent="0.25">
      <c r="A153" s="39" t="s">
        <v>58</v>
      </c>
      <c r="B153" s="34">
        <v>55406</v>
      </c>
      <c r="C153" s="32" t="s">
        <v>197</v>
      </c>
    </row>
    <row r="154" spans="1:3" s="32" customFormat="1" ht="13.8" customHeight="1" x14ac:dyDescent="0.25">
      <c r="A154" s="39" t="s">
        <v>59</v>
      </c>
      <c r="B154" s="34">
        <v>8822</v>
      </c>
      <c r="C154" s="32" t="s">
        <v>195</v>
      </c>
    </row>
    <row r="155" spans="1:3" s="32" customFormat="1" ht="13.8" customHeight="1" x14ac:dyDescent="0.25">
      <c r="A155" s="39" t="s">
        <v>60</v>
      </c>
      <c r="B155" s="34">
        <v>12720</v>
      </c>
      <c r="C155" s="32" t="s">
        <v>198</v>
      </c>
    </row>
    <row r="156" spans="1:3" s="32" customFormat="1" ht="13.8" customHeight="1" x14ac:dyDescent="0.25">
      <c r="A156" s="39" t="s">
        <v>60</v>
      </c>
      <c r="B156" s="34">
        <v>25000</v>
      </c>
      <c r="C156" s="32" t="s">
        <v>200</v>
      </c>
    </row>
    <row r="157" spans="1:3" s="32" customFormat="1" ht="13.8" customHeight="1" x14ac:dyDescent="0.25">
      <c r="A157" s="39" t="s">
        <v>60</v>
      </c>
      <c r="B157" s="34">
        <v>28517</v>
      </c>
      <c r="C157" s="32" t="s">
        <v>201</v>
      </c>
    </row>
    <row r="158" spans="1:3" s="32" customFormat="1" ht="13.8" customHeight="1" x14ac:dyDescent="0.25">
      <c r="A158" s="39" t="s">
        <v>60</v>
      </c>
      <c r="B158" s="34">
        <v>66780</v>
      </c>
      <c r="C158" s="32" t="s">
        <v>199</v>
      </c>
    </row>
    <row r="159" spans="1:3" x14ac:dyDescent="0.25">
      <c r="A159" s="34"/>
      <c r="B159" s="34">
        <v>742656.27</v>
      </c>
      <c r="C159" s="34" t="s">
        <v>27</v>
      </c>
    </row>
    <row r="160" spans="1:3" s="4" customFormat="1" x14ac:dyDescent="0.3">
      <c r="A160" s="34"/>
      <c r="B160" s="34">
        <v>70566.489999999991</v>
      </c>
      <c r="C160" s="34" t="s">
        <v>28</v>
      </c>
    </row>
    <row r="161" spans="1:3" s="4" customFormat="1" x14ac:dyDescent="0.3">
      <c r="A161" s="9" t="s">
        <v>2</v>
      </c>
      <c r="B161" s="10">
        <f>SUM(B98:B160)</f>
        <v>4187503.1399999997</v>
      </c>
      <c r="C161" s="11"/>
    </row>
    <row r="162" spans="1:3" s="4" customFormat="1" x14ac:dyDescent="0.3">
      <c r="A162" s="30" t="s">
        <v>21</v>
      </c>
      <c r="B162" s="27"/>
      <c r="C162" s="22"/>
    </row>
    <row r="163" spans="1:3" s="4" customFormat="1" ht="30" customHeight="1" x14ac:dyDescent="0.3">
      <c r="A163" s="42" t="s">
        <v>25</v>
      </c>
      <c r="B163" s="43"/>
      <c r="C163" s="43"/>
    </row>
    <row r="164" spans="1:3" s="28" customFormat="1" ht="13.8" customHeight="1" x14ac:dyDescent="0.3">
      <c r="A164" s="34" t="s">
        <v>40</v>
      </c>
      <c r="B164" s="34">
        <v>14180.12</v>
      </c>
      <c r="C164" s="34" t="s">
        <v>202</v>
      </c>
    </row>
    <row r="165" spans="1:3" s="28" customFormat="1" ht="13.8" customHeight="1" x14ac:dyDescent="0.3">
      <c r="A165" s="34" t="s">
        <v>41</v>
      </c>
      <c r="B165" s="34">
        <v>2527</v>
      </c>
      <c r="C165" s="34" t="s">
        <v>221</v>
      </c>
    </row>
    <row r="166" spans="1:3" s="28" customFormat="1" ht="13.8" customHeight="1" x14ac:dyDescent="0.3">
      <c r="A166" s="34" t="s">
        <v>41</v>
      </c>
      <c r="B166" s="34">
        <v>70035</v>
      </c>
      <c r="C166" s="34" t="s">
        <v>203</v>
      </c>
    </row>
    <row r="167" spans="1:3" s="28" customFormat="1" ht="13.8" customHeight="1" x14ac:dyDescent="0.3">
      <c r="A167" s="34" t="s">
        <v>45</v>
      </c>
      <c r="B167" s="34">
        <v>4000</v>
      </c>
      <c r="C167" s="34" t="s">
        <v>204</v>
      </c>
    </row>
    <row r="168" spans="1:3" s="28" customFormat="1" ht="13.8" customHeight="1" x14ac:dyDescent="0.3">
      <c r="A168" s="34" t="s">
        <v>45</v>
      </c>
      <c r="B168" s="34">
        <v>21280</v>
      </c>
      <c r="C168" s="34" t="s">
        <v>205</v>
      </c>
    </row>
    <row r="169" spans="1:3" s="28" customFormat="1" ht="13.8" customHeight="1" x14ac:dyDescent="0.3">
      <c r="A169" s="34" t="s">
        <v>46</v>
      </c>
      <c r="B169" s="34">
        <v>197498</v>
      </c>
      <c r="C169" s="34" t="s">
        <v>206</v>
      </c>
    </row>
    <row r="170" spans="1:3" s="28" customFormat="1" ht="13.8" customHeight="1" x14ac:dyDescent="0.3">
      <c r="A170" s="34" t="s">
        <v>47</v>
      </c>
      <c r="B170" s="34">
        <v>29900</v>
      </c>
      <c r="C170" s="34" t="s">
        <v>207</v>
      </c>
    </row>
    <row r="171" spans="1:3" s="28" customFormat="1" ht="13.8" customHeight="1" x14ac:dyDescent="0.3">
      <c r="A171" s="34" t="s">
        <v>47</v>
      </c>
      <c r="B171" s="34">
        <f>55000+6050</f>
        <v>61050</v>
      </c>
      <c r="C171" s="34" t="s">
        <v>208</v>
      </c>
    </row>
    <row r="172" spans="1:3" s="28" customFormat="1" ht="13.8" customHeight="1" x14ac:dyDescent="0.3">
      <c r="A172" s="34" t="s">
        <v>52</v>
      </c>
      <c r="B172" s="34">
        <v>38100</v>
      </c>
      <c r="C172" s="34" t="s">
        <v>209</v>
      </c>
    </row>
    <row r="173" spans="1:3" s="28" customFormat="1" ht="13.8" customHeight="1" x14ac:dyDescent="0.3">
      <c r="A173" s="34" t="s">
        <v>53</v>
      </c>
      <c r="B173" s="34">
        <v>2923.37</v>
      </c>
      <c r="C173" s="34" t="s">
        <v>210</v>
      </c>
    </row>
    <row r="174" spans="1:3" s="28" customFormat="1" ht="13.8" customHeight="1" x14ac:dyDescent="0.3">
      <c r="A174" s="34" t="s">
        <v>56</v>
      </c>
      <c r="B174" s="34">
        <f>6526.88+3580</f>
        <v>10106.880000000001</v>
      </c>
      <c r="C174" s="34" t="s">
        <v>211</v>
      </c>
    </row>
    <row r="175" spans="1:3" s="28" customFormat="1" ht="13.8" customHeight="1" x14ac:dyDescent="0.3">
      <c r="A175" s="34" t="s">
        <v>56</v>
      </c>
      <c r="B175" s="34">
        <v>7750</v>
      </c>
      <c r="C175" s="34" t="s">
        <v>212</v>
      </c>
    </row>
    <row r="176" spans="1:3" s="28" customFormat="1" ht="13.8" customHeight="1" x14ac:dyDescent="0.3">
      <c r="A176" s="34" t="s">
        <v>56</v>
      </c>
      <c r="B176" s="34">
        <v>870000</v>
      </c>
      <c r="C176" s="34" t="s">
        <v>213</v>
      </c>
    </row>
    <row r="177" spans="1:3" s="28" customFormat="1" ht="13.8" customHeight="1" x14ac:dyDescent="0.3">
      <c r="A177" s="34" t="s">
        <v>57</v>
      </c>
      <c r="B177" s="34">
        <v>21640</v>
      </c>
      <c r="C177" s="34" t="s">
        <v>214</v>
      </c>
    </row>
    <row r="178" spans="1:3" s="28" customFormat="1" ht="13.8" customHeight="1" x14ac:dyDescent="0.3">
      <c r="A178" s="34" t="s">
        <v>57</v>
      </c>
      <c r="B178" s="34">
        <v>24400</v>
      </c>
      <c r="C178" s="34" t="s">
        <v>215</v>
      </c>
    </row>
    <row r="179" spans="1:3" s="28" customFormat="1" ht="13.8" customHeight="1" x14ac:dyDescent="0.3">
      <c r="A179" s="34" t="s">
        <v>57</v>
      </c>
      <c r="B179" s="34">
        <v>141734.1</v>
      </c>
      <c r="C179" s="34" t="s">
        <v>216</v>
      </c>
    </row>
    <row r="180" spans="1:3" s="28" customFormat="1" ht="13.8" customHeight="1" x14ac:dyDescent="0.3">
      <c r="A180" s="34" t="s">
        <v>58</v>
      </c>
      <c r="B180" s="34">
        <v>5800</v>
      </c>
      <c r="C180" s="34" t="s">
        <v>217</v>
      </c>
    </row>
    <row r="181" spans="1:3" s="28" customFormat="1" ht="13.8" customHeight="1" x14ac:dyDescent="0.3">
      <c r="A181" s="34" t="s">
        <v>58</v>
      </c>
      <c r="B181" s="34">
        <v>8505</v>
      </c>
      <c r="C181" s="34" t="s">
        <v>218</v>
      </c>
    </row>
    <row r="182" spans="1:3" s="28" customFormat="1" ht="13.8" customHeight="1" x14ac:dyDescent="0.3">
      <c r="A182" s="34" t="s">
        <v>58</v>
      </c>
      <c r="B182" s="34">
        <v>8900</v>
      </c>
      <c r="C182" s="34" t="s">
        <v>219</v>
      </c>
    </row>
    <row r="183" spans="1:3" s="28" customFormat="1" ht="13.8" customHeight="1" x14ac:dyDescent="0.3">
      <c r="A183" s="34" t="s">
        <v>59</v>
      </c>
      <c r="B183" s="34">
        <v>1572.02</v>
      </c>
      <c r="C183" s="34" t="s">
        <v>220</v>
      </c>
    </row>
    <row r="184" spans="1:3" ht="13.8" customHeight="1" x14ac:dyDescent="0.25">
      <c r="A184" s="33"/>
      <c r="B184" s="34">
        <v>1606525.3</v>
      </c>
      <c r="C184" s="4" t="s">
        <v>27</v>
      </c>
    </row>
    <row r="185" spans="1:3" s="28" customFormat="1" ht="13.8" customHeight="1" x14ac:dyDescent="0.25">
      <c r="A185" s="33"/>
      <c r="B185" s="34">
        <v>125185.73</v>
      </c>
      <c r="C185" s="32" t="s">
        <v>28</v>
      </c>
    </row>
    <row r="186" spans="1:3" x14ac:dyDescent="0.25">
      <c r="A186" s="12" t="s">
        <v>2</v>
      </c>
      <c r="B186" s="14">
        <f>SUM(B164:B185)</f>
        <v>3273612.52</v>
      </c>
      <c r="C186" s="15"/>
    </row>
    <row r="187" spans="1:3" s="4" customFormat="1" x14ac:dyDescent="0.3">
      <c r="A187" s="45" t="s">
        <v>3</v>
      </c>
      <c r="B187" s="46"/>
      <c r="C187" s="46"/>
    </row>
    <row r="188" spans="1:3" s="4" customFormat="1" ht="27.6" x14ac:dyDescent="0.3">
      <c r="A188" s="35"/>
      <c r="B188" s="36">
        <v>495388.04</v>
      </c>
      <c r="C188" s="34" t="s">
        <v>30</v>
      </c>
    </row>
    <row r="189" spans="1:3" x14ac:dyDescent="0.25">
      <c r="A189" s="33"/>
      <c r="B189" s="34">
        <v>531518.29</v>
      </c>
      <c r="C189" s="34" t="s">
        <v>27</v>
      </c>
    </row>
    <row r="190" spans="1:3" x14ac:dyDescent="0.25">
      <c r="A190" s="33"/>
      <c r="B190" s="34">
        <v>40314.75</v>
      </c>
      <c r="C190" s="34" t="s">
        <v>28</v>
      </c>
    </row>
    <row r="191" spans="1:3" x14ac:dyDescent="0.25">
      <c r="A191" s="33"/>
      <c r="B191" s="34">
        <v>65137.01</v>
      </c>
      <c r="C191" s="34" t="s">
        <v>29</v>
      </c>
    </row>
    <row r="192" spans="1:3" x14ac:dyDescent="0.25">
      <c r="A192" s="12" t="s">
        <v>2</v>
      </c>
      <c r="B192" s="14">
        <f>SUM(B188:B191)</f>
        <v>1132358.0900000001</v>
      </c>
      <c r="C192" s="15"/>
    </row>
    <row r="193" spans="1:3" x14ac:dyDescent="0.25">
      <c r="A193" s="19"/>
      <c r="B193" s="20">
        <f>B192+B186+B161+B95+B89</f>
        <v>18941393.149999999</v>
      </c>
      <c r="C193" s="21" t="s">
        <v>5</v>
      </c>
    </row>
    <row r="194" spans="1:3" x14ac:dyDescent="0.25">
      <c r="B194" s="3"/>
    </row>
    <row r="195" spans="1:3" x14ac:dyDescent="0.25">
      <c r="C195" s="3"/>
    </row>
    <row r="196" spans="1:3" x14ac:dyDescent="0.25">
      <c r="C196" s="13"/>
    </row>
    <row r="197" spans="1:3" x14ac:dyDescent="0.25">
      <c r="C197" s="13"/>
    </row>
    <row r="198" spans="1:3" x14ac:dyDescent="0.25">
      <c r="C198" s="13"/>
    </row>
    <row r="199" spans="1:3" x14ac:dyDescent="0.25">
      <c r="C199" s="13"/>
    </row>
    <row r="200" spans="1:3" x14ac:dyDescent="0.25">
      <c r="C200" s="3"/>
    </row>
    <row r="201" spans="1:3" x14ac:dyDescent="0.25">
      <c r="C201" s="13"/>
    </row>
    <row r="202" spans="1:3" x14ac:dyDescent="0.25">
      <c r="C202" s="13"/>
    </row>
  </sheetData>
  <mergeCells count="5">
    <mergeCell ref="A2:C2"/>
    <mergeCell ref="A91:C91"/>
    <mergeCell ref="A187:C187"/>
    <mergeCell ref="A97:C97"/>
    <mergeCell ref="A163:C163"/>
  </mergeCells>
  <phoneticPr fontId="5" type="noConversion"/>
  <pageMargins left="0.25" right="0.25" top="0.75" bottom="0.75" header="0.3" footer="0.3"/>
  <pageSetup paperSize="9" scale="3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Поступления</vt:lpstr>
      <vt:lpstr>Расходы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Юляшка</dc:creator>
  <cp:lastModifiedBy>Пользователь</cp:lastModifiedBy>
  <cp:lastPrinted>2017-08-23T15:27:46Z</cp:lastPrinted>
  <dcterms:created xsi:type="dcterms:W3CDTF">2017-04-06T09:22:47Z</dcterms:created>
  <dcterms:modified xsi:type="dcterms:W3CDTF">2026-06-15T10:09:26Z</dcterms:modified>
</cp:coreProperties>
</file>