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Обмен Ника\Отчеты на сайт, сводные отчеты\2026\"/>
    </mc:Choice>
  </mc:AlternateContent>
  <xr:revisionPtr revIDLastSave="0" documentId="13_ncr:1_{C8B87706-5150-45E2-A504-DBE17B7CF4E7}" xr6:coauthVersionLast="47" xr6:coauthVersionMax="47" xr10:uidLastSave="{00000000-0000-0000-0000-000000000000}"/>
  <bookViews>
    <workbookView xWindow="-108" yWindow="-108" windowWidth="23256" windowHeight="14016" tabRatio="781" activeTab="1" xr2:uid="{00000000-000D-0000-FFFF-FFFF00000000}"/>
  </bookViews>
  <sheets>
    <sheet name="Поступления" sheetId="14" r:id="rId1"/>
    <sheet name="Расходы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8" i="6" l="1"/>
  <c r="B127" i="6"/>
  <c r="B121" i="6"/>
  <c r="B102" i="6"/>
  <c r="B88" i="6"/>
  <c r="B80" i="6"/>
  <c r="B118" i="6"/>
  <c r="B91" i="6"/>
  <c r="B52" i="6"/>
  <c r="B58" i="6"/>
  <c r="A26" i="14"/>
</calcChain>
</file>

<file path=xl/sharedStrings.xml><?xml version="1.0" encoding="utf-8"?>
<sst xmlns="http://schemas.openxmlformats.org/spreadsheetml/2006/main" count="253" uniqueCount="153">
  <si>
    <t>Сумма</t>
  </si>
  <si>
    <t>Источник / благотворитель</t>
  </si>
  <si>
    <t>Итого</t>
  </si>
  <si>
    <t>Расходы, связанные с обеспечением реализации программ и работы Фонда</t>
  </si>
  <si>
    <t>Итого поступило денежных средств за месяц</t>
  </si>
  <si>
    <t>Итого произведено расходов за месяц</t>
  </si>
  <si>
    <t>Частные пожертвования, расчетный счет Сбербанк</t>
  </si>
  <si>
    <t>Частные пожертвования, расчетный счет Промсвязьбанк</t>
  </si>
  <si>
    <t>Частные пожертвования, СМС на номер 3434</t>
  </si>
  <si>
    <t>Пожертвования от коммерческих организаций</t>
  </si>
  <si>
    <t>Благотворительный сервис Mos.ru</t>
  </si>
  <si>
    <t>Благотворительное мобильное приложение Tooba</t>
  </si>
  <si>
    <t>Частные пожертвования, сайт фонда (CloudPayments)</t>
  </si>
  <si>
    <t>Частные пожертвования, Билайн взносы с баланса</t>
  </si>
  <si>
    <t>Благотворительная платформа Совкомбанка "Про добро"</t>
  </si>
  <si>
    <t>Онлайн-платформа Добро Mail.ru</t>
  </si>
  <si>
    <t>Благотворительные сертификаты на Ozon.ru</t>
  </si>
  <si>
    <t>Реализация сувенирной продукции, мерча</t>
  </si>
  <si>
    <t>Выплата процентов банком</t>
  </si>
  <si>
    <t>ПРОГРАММА "ЦЕНТР ЗНАНИЙ"</t>
  </si>
  <si>
    <t>ПРОГРАММА «ПОДДЕРЖКА РЕГИОНОВ»</t>
  </si>
  <si>
    <t>ПРОГРАММА "ПРИЮТЫ"</t>
  </si>
  <si>
    <t>ПРОГРАММА «ПРОСВЕЩЕНИЕ И РАБОТА СО СТОРОННИКАМИ»</t>
  </si>
  <si>
    <t>Содержание животных, находящихся на попечении Фонда, в том числе поступивших по проектам ОСВВ и Котоспас. Строительство, ремонт и содержание приютов Фонда. Оказание ветеринарной помощи животным, находящимся на попечении Фонда, в том числе лечение в сторонних клиниках. Стерилизация животных, находящихся на попечении Фонда, реализация проектов ОСВВ, Котоспас, льготной стерилизации животных от населения</t>
  </si>
  <si>
    <t>Частные пожертвования, ВТБ</t>
  </si>
  <si>
    <t>Оказание материальной помощи благотворительным организациям и волонтерам, на попечении которых находятся бездомные животные. Помощь приютам и благополучателям (волонтерам, хозяевам животных), пострадавшим при чрезвычайных ситуациях.</t>
  </si>
  <si>
    <t>Работа Горячей линии Фонда, привлечение сторонников и общественности к деятельности фонда. Расходы на рекламу и изготовление мерча. Мастер-классы, раздача листовок волонтерами</t>
  </si>
  <si>
    <t>Частные пожертвования, мобильный банк Тинькофф</t>
  </si>
  <si>
    <t>Оплата труда, сотрудники, занятые в реализации иных целевых мероприятий</t>
  </si>
  <si>
    <t>Налоги и взносы с фонда оплаты труда, сотрудники, занятые в реализации иных целевых мероприятий</t>
  </si>
  <si>
    <t>Комиссия банка</t>
  </si>
  <si>
    <t>Административно-управленческие расходы (услуги связи, почта, аренда офиса, канцелярские и хозяйственные товары, товары для офиса, расходы на оплату офисных и бух.программ, услуги hh.ru. )</t>
  </si>
  <si>
    <t xml:space="preserve">Включает в себя затраты на расходы формирования базы знаний, затраты на обучение наших сотрудников (форум, лекции, участие в конференциях) </t>
  </si>
  <si>
    <t>Благотворительные сертификаты на Giftery.ru</t>
  </si>
  <si>
    <t>Благотворительный аукцион Meet For Charity</t>
  </si>
  <si>
    <t>Частные пожертвования, СБП Тинькофф</t>
  </si>
  <si>
    <t>Частные пожертвования, СБП Совкомбанк</t>
  </si>
  <si>
    <t>Частные пожертвования, СБ терминал для оплаты картой</t>
  </si>
  <si>
    <t>Благотворительная платформа RWB</t>
  </si>
  <si>
    <t>Пожертвования от некоммерческих организаций</t>
  </si>
  <si>
    <t>Договоры на оказание услуг</t>
  </si>
  <si>
    <t>06.05.2026</t>
  </si>
  <si>
    <t>08.05.2026</t>
  </si>
  <si>
    <t>12.05.2026</t>
  </si>
  <si>
    <t>14.05.2026</t>
  </si>
  <si>
    <t>15.05.2026</t>
  </si>
  <si>
    <t>18.05.2026</t>
  </si>
  <si>
    <t>19.05.2026</t>
  </si>
  <si>
    <t>22.05.2026</t>
  </si>
  <si>
    <t>25.05.2026</t>
  </si>
  <si>
    <t>26.05.2026</t>
  </si>
  <si>
    <t>27.05.2026</t>
  </si>
  <si>
    <t>28.05.2026</t>
  </si>
  <si>
    <t>29.05.2026</t>
  </si>
  <si>
    <t>Оргтехника (МФУ Canon i-SENSYS MF752Cdw цв. лазер.)</t>
  </si>
  <si>
    <t>Картриджи для МФУ</t>
  </si>
  <si>
    <t>Бензин, дизель для заправки автомобилей</t>
  </si>
  <si>
    <t>Ветеринарные услуги, прием травматолога, собака Ромео, клиника 101 Далматинец Химки</t>
  </si>
  <si>
    <t>Ветеринарные услуги, рентген легких, кошка Милашка, клиника 101 Далматинец Сходня</t>
  </si>
  <si>
    <t>Ветеринарные услуги, рентген легких, кот Зяблик, клиника 101 Далматинец Сходня</t>
  </si>
  <si>
    <t>Ветеринарные услуги, рентген легких, собака Джони, клиника 101 Далматинец Сходня</t>
  </si>
  <si>
    <t xml:space="preserve">Ветеринарные услуги, анализы, УЗИ брюшной полости, кошка Китти, клиника 101 Далматинец Химки </t>
  </si>
  <si>
    <t>Ветеринарные услуги, исследования, собака Юми, клиника 101 Далматинец Сходня</t>
  </si>
  <si>
    <t>Вывоз ТКО за 01.04.26-30.04.26, приют "Ника"</t>
  </si>
  <si>
    <t xml:space="preserve">Услуги по медицинскому осмотру водителей за период 01.05.26-31.05.26 </t>
  </si>
  <si>
    <t>Ветеринарные услуги, прием невролога, УЗИ брюшной полости, рентген, собака Бакстер, клиника 101 Далматинец Химки</t>
  </si>
  <si>
    <t>Ветеринарные услуги, хирургические манипуляции, кошка Мем, клиника 101 Далматинец Химки</t>
  </si>
  <si>
    <t>Ветеринарные услуги, прием травматолога, рентген, собака Метель, клиника 101 Далматинец Сходня</t>
  </si>
  <si>
    <t xml:space="preserve">Ветеринарные услуги, хирургические манипуляции, рентген, исследования, кот Арлин, клиника 101 Далматинец Сходня </t>
  </si>
  <si>
    <t xml:space="preserve">Вывоз ТКО за 01.04.26-30.04.26, центр "Мокрый нос" </t>
  </si>
  <si>
    <t>Организация вывоза упаковки (паучей) из приютов за период 01.04.26-30.04.26</t>
  </si>
  <si>
    <t xml:space="preserve">Ветеринарные услуги, анализы, собака Ариела, клиника Сколково Вет </t>
  </si>
  <si>
    <t xml:space="preserve">Ветеринарные услуги, консультация анестезиолога, кошка Милашка, клиника Сколково Вет </t>
  </si>
  <si>
    <t xml:space="preserve">Ветеринарные услуги, прием реабилитолога, собака Миша, клиника Сколково Вет </t>
  </si>
  <si>
    <t>Ветеринарные услуги, прием дерматолога, исследования, собака Пинта, клиника Белый клык</t>
  </si>
  <si>
    <t xml:space="preserve">Ветеринарные услуги, прием дерматолога, собака Плюшка, клиника Сколково Вет </t>
  </si>
  <si>
    <t>Ветеринарные услуги, прием терапевта, исследования, УЗИ, кот Толясик, клиника Белый клык</t>
  </si>
  <si>
    <t xml:space="preserve">Ветеринарные услуги, ОРИТ, собака Ариела, клиника Сколково Вет </t>
  </si>
  <si>
    <t xml:space="preserve">Ветеринарные услуги, анализы, химиотерапия, собака Нюся, клиника Белый клык </t>
  </si>
  <si>
    <t>Ветеринарные услуги, прием врача, анализы, рентген, собака Бархан, клиника Белый клык</t>
  </si>
  <si>
    <t xml:space="preserve">Ветеринарные услуги, прием терапевта, анализы, исследования, собака Ваня, клиника Белый клык </t>
  </si>
  <si>
    <t>Ветеринарные услуги, анализы, исследования, кошка Муся, клиника Белый клык</t>
  </si>
  <si>
    <t xml:space="preserve">Ветеринарные услуги, хирургические манипуляции, собака Топ, клиника Белый клык </t>
  </si>
  <si>
    <t xml:space="preserve">Ветеринарные услуги, анализы, исследования, собака Шанс, клиника Белый клык </t>
  </si>
  <si>
    <t xml:space="preserve">Ветеринарные услуги, ОРИТ, УЗИ брюшной полости, собака Ариела, клиника Сколково Вет </t>
  </si>
  <si>
    <t xml:space="preserve">Ветеринарные услуги, прием онколога, исследования, собака Нюся, клиника Белый клык </t>
  </si>
  <si>
    <t xml:space="preserve">Ветеринарные услуги, анализы, хирургические манипуляции, стационар, исследования, собака Нюся, клиника Белый клык </t>
  </si>
  <si>
    <t xml:space="preserve">Аренда земельного участка за 01.03.26-31.03.26 </t>
  </si>
  <si>
    <t xml:space="preserve">Ветеринарные услуги, ОРИТ, анализы, исследования, собака Добрыня, клиника Белый клык </t>
  </si>
  <si>
    <t>Ветеринарные услуги, ОРИТ, анализы, собака Пинта, клиника Сколково Вет</t>
  </si>
  <si>
    <t>Ветеринарные услуги, исследования,анализы, собака Ариела, клиника Сколково Вет</t>
  </si>
  <si>
    <t xml:space="preserve">Дезинфекция, дезинсекция и дератизация за период 01.05.26-31.05.26, приют в Малино </t>
  </si>
  <si>
    <t xml:space="preserve">Оказание ветеринарных услуг, СББЖ </t>
  </si>
  <si>
    <t xml:space="preserve">Ветеринарные услуги, исследования, собака Миша, клиника Сколково Вет </t>
  </si>
  <si>
    <t>Техобслуживание а/м Лада Ларгус</t>
  </si>
  <si>
    <t>Вода питьевая, приют "Ника"</t>
  </si>
  <si>
    <t>Оказание ветеринарных услуг, СББЖ</t>
  </si>
  <si>
    <t>Электроэнергия за 01.05.26-31.05.26</t>
  </si>
  <si>
    <t>Обслуживание мобильных туалетных кабин, приют "Ника"</t>
  </si>
  <si>
    <t>Утилизация биологических отходов и отходов класса "Б"</t>
  </si>
  <si>
    <t>Хозяйственные товары на субботник, приют "Ника"</t>
  </si>
  <si>
    <t>Лабораторные исследования (анализы) за период 01.04.26-30.04.26, лаборатория Vet Union</t>
  </si>
  <si>
    <t>Товары медицинского назначения (халат хирургический стерильный)</t>
  </si>
  <si>
    <t>Бытовая химия (порошок, вода дистиллированная)</t>
  </si>
  <si>
    <t xml:space="preserve">Хозяйственные товары (полотенца бум., салфетки универсальные) </t>
  </si>
  <si>
    <t>Ветеринарные услуги, повторный прием травматолога, собака Ирви, клиника 101 Далматинец Сходня</t>
  </si>
  <si>
    <t>Ветеринарные услуги, кардиообследование перед операцией, кот Сметан, клиника 101 Далматинец Сходня</t>
  </si>
  <si>
    <t xml:space="preserve">Ветеринарные услуги, повторный прием хирурга, рентген, собака Терри, клиника Белый клык </t>
  </si>
  <si>
    <t xml:space="preserve">Вывоз строительных отходов, постановка бункера до 2 дней </t>
  </si>
  <si>
    <t xml:space="preserve">Ветеринарные услуги, ОРИТ, анализы, собака Пинта, клиника Сколково Вет </t>
  </si>
  <si>
    <t xml:space="preserve">Услуги видеонаблюдения, предоставляемых сервисом ipeye.ru (просмотр, запись, трансляция) </t>
  </si>
  <si>
    <t>Ветеринарные услуги, прием хирурга, рентген, кот Бульон, клиника Белый клык</t>
  </si>
  <si>
    <t>Печать полиграфической продукции (письма усыновителям)</t>
  </si>
  <si>
    <t>Услуги грумера</t>
  </si>
  <si>
    <t>Тонометр ветеринарный МЛ-430 VET "Микролюкс"</t>
  </si>
  <si>
    <t>Бытовая химия (таблетированная соль для смягчения воды), центр "Мокрый нос"</t>
  </si>
  <si>
    <t>Строительные материалы (арматура), центр "Мокрый нос"</t>
  </si>
  <si>
    <t>Вода питьевая, центр "Мокрый нос"</t>
  </si>
  <si>
    <t xml:space="preserve">Медицинское оборудование (лампа бактерицидная, фильтры воздушные) </t>
  </si>
  <si>
    <t>Ветеринарные препараты (Вемелкам Солютаб)</t>
  </si>
  <si>
    <t xml:space="preserve">Ветеринарные препараты и расходные материалы (Амоксицин, ЭНДОФАРМ, катетер уретральный) </t>
  </si>
  <si>
    <t xml:space="preserve">Услуги полиграфии (навигационные таблички), центр "Мокрый нос" </t>
  </si>
  <si>
    <t>Аренда экскаватора-погрузчика (1 смена)</t>
  </si>
  <si>
    <t>Услуги фотосъемки животных за период 01.05.26-29.05.26</t>
  </si>
  <si>
    <t xml:space="preserve">Медицинское оборудование (облучатели-рециркуляторы воздуха) </t>
  </si>
  <si>
    <t>Расходные медицинские материалы (салфетки мар,трубка, скальпель, перчатки, шприц, игла)</t>
  </si>
  <si>
    <t>Строительные материалы (песок, щебень), центр "Мокрый нос"</t>
  </si>
  <si>
    <t>Разработка программного обеспечения</t>
  </si>
  <si>
    <t>Сопровождение в GR</t>
  </si>
  <si>
    <t xml:space="preserve">Аренда склада за период 05.05.26-31.05.26 </t>
  </si>
  <si>
    <t xml:space="preserve">Полиграфические услуги, фестиваль WOOF Москва </t>
  </si>
  <si>
    <t>Услуги по проведению мероприятия (диджей) 26.04.26, фестиваль WOOF Москва</t>
  </si>
  <si>
    <t xml:space="preserve">Услуги прачечной, фестиваль WOOF Москва </t>
  </si>
  <si>
    <t xml:space="preserve">Услуги дизайнера, фестивали WOOF Москва  </t>
  </si>
  <si>
    <t>Вывоз строительных отходов со склада, постановка бункера до 3 дней</t>
  </si>
  <si>
    <t xml:space="preserve">Информационные услуги по подбору площадок для РИМ 01.04.26-26.04.26, фестиваль WOOF Москва </t>
  </si>
  <si>
    <t>Транспортные услуги по перевозке корма</t>
  </si>
  <si>
    <t>Доплата на разработку архитектурно-градостроительной Концепции Центра заботы о животных</t>
  </si>
  <si>
    <t>Организация и проведение мастер-класса по изготовлению 7 будок для собак 29.05.26</t>
  </si>
  <si>
    <t>Услуги по размещению рекламы в интернете</t>
  </si>
  <si>
    <t>Строительные фасадные работы</t>
  </si>
  <si>
    <t xml:space="preserve">Агентское вознаграждение за исполнение поручений по размещению социальной рекламы в сети Интернет </t>
  </si>
  <si>
    <t>Печать информационных буклетов (листовки), Благотворительный забег</t>
  </si>
  <si>
    <t>Услуги доставки груза за период 01.04.26-30.04.26</t>
  </si>
  <si>
    <t>Услуги связи (АТС), пополнение л/с</t>
  </si>
  <si>
    <t>Услуги дизайнера для оформления мероприятий
Сумма 56650-00
Без налога (НДС)</t>
  </si>
  <si>
    <t>Услуги по проведению Мастер-Класса #КотЖизни (изготовление игрушек), 29.05.26</t>
  </si>
  <si>
    <t xml:space="preserve">Услуги по привлечению доноров из сети интернет </t>
  </si>
  <si>
    <t>Настройка рекламы в рекламном кабинете ВК (26.02.26-26.05.26)</t>
  </si>
  <si>
    <t xml:space="preserve">Лицензия "Стандарт" на использование сервиса Coldy, 2 месяца </t>
  </si>
  <si>
    <t>Настройка, ведение и оптимизация контекстной рекламы "Яндекс Директ"</t>
  </si>
  <si>
    <t>Частные пожертвования, Благотворительный забег</t>
  </si>
  <si>
    <t>Строительные и расходные материалы, центр "Мокрый нос"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</si>
</sst>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2" x14ac:knownFonts="1">
    <font>
      <sz val="11"/>
      <color indexed="8"/>
      <name val="Calibri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6" tint="-0.49998474074526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10" fillId="0" borderId="0" applyFill="0" applyProtection="0"/>
  </cellStyleXfs>
  <cellXfs count="47">
    <xf numFmtId="0" fontId="0" fillId="0" borderId="0" xfId="0" applyFill="1" applyProtection="1"/>
    <xf numFmtId="0" fontId="2" fillId="0" borderId="0" xfId="0" applyFont="1" applyFill="1" applyProtection="1"/>
    <xf numFmtId="4" fontId="2" fillId="0" borderId="0" xfId="0" applyNumberFormat="1" applyFont="1" applyFill="1" applyAlignment="1" applyProtection="1">
      <alignment horizontal="center" vertical="center"/>
    </xf>
    <xf numFmtId="4" fontId="2" fillId="0" borderId="0" xfId="0" applyNumberFormat="1" applyFont="1" applyFill="1" applyProtection="1"/>
    <xf numFmtId="0" fontId="2" fillId="0" borderId="0" xfId="0" applyFont="1" applyFill="1" applyAlignment="1" applyProtection="1">
      <alignment vertical="center"/>
    </xf>
    <xf numFmtId="0" fontId="4" fillId="0" borderId="0" xfId="0" applyFont="1" applyAlignment="1">
      <alignment wrapText="1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/>
    </xf>
    <xf numFmtId="4" fontId="2" fillId="0" borderId="0" xfId="0" applyNumberFormat="1" applyFont="1" applyFill="1" applyAlignment="1" applyProtection="1">
      <alignment horizontal="left" vertical="center"/>
    </xf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left"/>
    </xf>
    <xf numFmtId="4" fontId="1" fillId="2" borderId="1" xfId="0" applyNumberFormat="1" applyFont="1" applyFill="1" applyBorder="1" applyAlignment="1" applyProtection="1">
      <alignment horizontal="left"/>
    </xf>
    <xf numFmtId="0" fontId="1" fillId="2" borderId="1" xfId="0" applyFont="1" applyFill="1" applyBorder="1" applyProtection="1"/>
    <xf numFmtId="14" fontId="6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</xf>
    <xf numFmtId="4" fontId="1" fillId="2" borderId="4" xfId="0" applyNumberFormat="1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/>
    </xf>
    <xf numFmtId="4" fontId="1" fillId="2" borderId="4" xfId="0" applyNumberFormat="1" applyFont="1" applyFill="1" applyBorder="1" applyAlignment="1" applyProtection="1">
      <alignment horizontal="left"/>
    </xf>
    <xf numFmtId="0" fontId="1" fillId="2" borderId="4" xfId="0" applyFont="1" applyFill="1" applyBorder="1" applyProtection="1"/>
    <xf numFmtId="0" fontId="7" fillId="0" borderId="0" xfId="0" applyFont="1" applyFill="1" applyAlignment="1" applyProtection="1">
      <alignment vertical="center"/>
    </xf>
    <xf numFmtId="4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Protection="1"/>
    <xf numFmtId="4" fontId="8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4" fontId="8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left" vertical="center"/>
    </xf>
    <xf numFmtId="0" fontId="9" fillId="0" borderId="0" xfId="0" applyFont="1" applyFill="1" applyAlignment="1">
      <alignment horizontal="left" vertical="top"/>
    </xf>
    <xf numFmtId="0" fontId="4" fillId="0" borderId="0" xfId="0" applyFont="1" applyFill="1" applyAlignment="1">
      <alignment wrapText="1"/>
    </xf>
    <xf numFmtId="14" fontId="2" fillId="0" borderId="0" xfId="0" applyNumberFormat="1" applyFont="1" applyFill="1" applyAlignment="1" applyProtection="1">
      <alignment horizontal="left" vertical="top" wrapText="1"/>
    </xf>
    <xf numFmtId="4" fontId="2" fillId="0" borderId="0" xfId="0" applyNumberFormat="1" applyFont="1" applyFill="1" applyAlignment="1" applyProtection="1">
      <alignment horizontal="left" vertical="top" wrapText="1"/>
    </xf>
    <xf numFmtId="14" fontId="2" fillId="0" borderId="0" xfId="0" applyNumberFormat="1" applyFont="1" applyFill="1" applyAlignment="1" applyProtection="1">
      <alignment horizontal="left" vertical="center" wrapText="1"/>
    </xf>
    <xf numFmtId="4" fontId="2" fillId="0" borderId="0" xfId="0" applyNumberFormat="1" applyFont="1" applyFill="1" applyAlignment="1" applyProtection="1">
      <alignment horizontal="left" vertical="center" wrapText="1"/>
    </xf>
    <xf numFmtId="14" fontId="4" fillId="0" borderId="0" xfId="0" applyNumberFormat="1" applyFont="1" applyFill="1" applyAlignment="1">
      <alignment horizontal="left" wrapText="1"/>
    </xf>
    <xf numFmtId="4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0" xfId="1" applyFont="1" applyFill="1" applyAlignment="1">
      <alignment wrapText="1"/>
    </xf>
    <xf numFmtId="4" fontId="2" fillId="3" borderId="0" xfId="0" applyNumberFormat="1" applyFont="1" applyFill="1" applyAlignment="1" applyProtection="1">
      <alignment horizontal="left" vertical="center"/>
    </xf>
    <xf numFmtId="164" fontId="2" fillId="0" borderId="0" xfId="0" applyNumberFormat="1" applyFont="1" applyFill="1" applyAlignment="1" applyProtection="1">
      <alignment horizontal="left" vertical="center"/>
    </xf>
    <xf numFmtId="4" fontId="3" fillId="2" borderId="5" xfId="0" applyNumberFormat="1" applyFont="1" applyFill="1" applyBorder="1" applyAlignment="1" applyProtection="1">
      <alignment horizontal="left" vertical="top" wrapText="1"/>
    </xf>
    <xf numFmtId="4" fontId="1" fillId="2" borderId="5" xfId="0" applyNumberFormat="1" applyFont="1" applyFill="1" applyBorder="1" applyAlignment="1" applyProtection="1">
      <alignment horizontal="left" vertical="top" wrapText="1"/>
    </xf>
    <xf numFmtId="4" fontId="2" fillId="2" borderId="5" xfId="0" applyNumberFormat="1" applyFont="1" applyFill="1" applyBorder="1" applyAlignment="1" applyProtection="1">
      <alignment horizontal="left" vertical="top" wrapText="1"/>
    </xf>
    <xf numFmtId="4" fontId="1" fillId="2" borderId="3" xfId="0" applyNumberFormat="1" applyFont="1" applyFill="1" applyBorder="1" applyAlignment="1" applyProtection="1">
      <alignment horizontal="left" vertical="top" wrapText="1"/>
    </xf>
    <xf numFmtId="4" fontId="1" fillId="2" borderId="2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B28"/>
  <sheetViews>
    <sheetView workbookViewId="0">
      <selection activeCell="B22" sqref="B22"/>
    </sheetView>
  </sheetViews>
  <sheetFormatPr defaultRowHeight="13.8" x14ac:dyDescent="0.25"/>
  <cols>
    <col min="1" max="1" width="18.33203125" style="8" customWidth="1"/>
    <col min="2" max="2" width="100.77734375" style="6" customWidth="1"/>
    <col min="3" max="238" width="9.109375" style="1"/>
    <col min="239" max="239" width="100.6640625" style="1" customWidth="1"/>
    <col min="240" max="252" width="25.6640625" style="1" customWidth="1"/>
    <col min="253" max="494" width="9.109375" style="1"/>
    <col min="495" max="495" width="100.6640625" style="1" customWidth="1"/>
    <col min="496" max="508" width="25.6640625" style="1" customWidth="1"/>
    <col min="509" max="750" width="9.109375" style="1"/>
    <col min="751" max="751" width="100.6640625" style="1" customWidth="1"/>
    <col min="752" max="764" width="25.6640625" style="1" customWidth="1"/>
    <col min="765" max="1006" width="9.109375" style="1"/>
    <col min="1007" max="1007" width="100.6640625" style="1" customWidth="1"/>
    <col min="1008" max="1020" width="25.6640625" style="1" customWidth="1"/>
    <col min="1021" max="1262" width="9.109375" style="1"/>
    <col min="1263" max="1263" width="100.6640625" style="1" customWidth="1"/>
    <col min="1264" max="1276" width="25.6640625" style="1" customWidth="1"/>
    <col min="1277" max="1518" width="9.109375" style="1"/>
    <col min="1519" max="1519" width="100.6640625" style="1" customWidth="1"/>
    <col min="1520" max="1532" width="25.6640625" style="1" customWidth="1"/>
    <col min="1533" max="1774" width="9.109375" style="1"/>
    <col min="1775" max="1775" width="100.6640625" style="1" customWidth="1"/>
    <col min="1776" max="1788" width="25.6640625" style="1" customWidth="1"/>
    <col min="1789" max="2030" width="9.109375" style="1"/>
    <col min="2031" max="2031" width="100.6640625" style="1" customWidth="1"/>
    <col min="2032" max="2044" width="25.6640625" style="1" customWidth="1"/>
    <col min="2045" max="2286" width="9.109375" style="1"/>
    <col min="2287" max="2287" width="100.6640625" style="1" customWidth="1"/>
    <col min="2288" max="2300" width="25.6640625" style="1" customWidth="1"/>
    <col min="2301" max="2542" width="9.109375" style="1"/>
    <col min="2543" max="2543" width="100.6640625" style="1" customWidth="1"/>
    <col min="2544" max="2556" width="25.6640625" style="1" customWidth="1"/>
    <col min="2557" max="2798" width="9.109375" style="1"/>
    <col min="2799" max="2799" width="100.6640625" style="1" customWidth="1"/>
    <col min="2800" max="2812" width="25.6640625" style="1" customWidth="1"/>
    <col min="2813" max="3054" width="9.109375" style="1"/>
    <col min="3055" max="3055" width="100.6640625" style="1" customWidth="1"/>
    <col min="3056" max="3068" width="25.6640625" style="1" customWidth="1"/>
    <col min="3069" max="3310" width="9.109375" style="1"/>
    <col min="3311" max="3311" width="100.6640625" style="1" customWidth="1"/>
    <col min="3312" max="3324" width="25.6640625" style="1" customWidth="1"/>
    <col min="3325" max="3566" width="9.109375" style="1"/>
    <col min="3567" max="3567" width="100.6640625" style="1" customWidth="1"/>
    <col min="3568" max="3580" width="25.6640625" style="1" customWidth="1"/>
    <col min="3581" max="3822" width="9.109375" style="1"/>
    <col min="3823" max="3823" width="100.6640625" style="1" customWidth="1"/>
    <col min="3824" max="3836" width="25.6640625" style="1" customWidth="1"/>
    <col min="3837" max="4078" width="9.109375" style="1"/>
    <col min="4079" max="4079" width="100.6640625" style="1" customWidth="1"/>
    <col min="4080" max="4092" width="25.6640625" style="1" customWidth="1"/>
    <col min="4093" max="4334" width="9.109375" style="1"/>
    <col min="4335" max="4335" width="100.6640625" style="1" customWidth="1"/>
    <col min="4336" max="4348" width="25.6640625" style="1" customWidth="1"/>
    <col min="4349" max="4590" width="9.109375" style="1"/>
    <col min="4591" max="4591" width="100.6640625" style="1" customWidth="1"/>
    <col min="4592" max="4604" width="25.6640625" style="1" customWidth="1"/>
    <col min="4605" max="4846" width="9.109375" style="1"/>
    <col min="4847" max="4847" width="100.6640625" style="1" customWidth="1"/>
    <col min="4848" max="4860" width="25.6640625" style="1" customWidth="1"/>
    <col min="4861" max="5102" width="9.109375" style="1"/>
    <col min="5103" max="5103" width="100.6640625" style="1" customWidth="1"/>
    <col min="5104" max="5116" width="25.6640625" style="1" customWidth="1"/>
    <col min="5117" max="5358" width="9.109375" style="1"/>
    <col min="5359" max="5359" width="100.6640625" style="1" customWidth="1"/>
    <col min="5360" max="5372" width="25.6640625" style="1" customWidth="1"/>
    <col min="5373" max="5614" width="9.109375" style="1"/>
    <col min="5615" max="5615" width="100.6640625" style="1" customWidth="1"/>
    <col min="5616" max="5628" width="25.6640625" style="1" customWidth="1"/>
    <col min="5629" max="5870" width="9.109375" style="1"/>
    <col min="5871" max="5871" width="100.6640625" style="1" customWidth="1"/>
    <col min="5872" max="5884" width="25.6640625" style="1" customWidth="1"/>
    <col min="5885" max="6126" width="9.109375" style="1"/>
    <col min="6127" max="6127" width="100.6640625" style="1" customWidth="1"/>
    <col min="6128" max="6140" width="25.6640625" style="1" customWidth="1"/>
    <col min="6141" max="6382" width="9.109375" style="1"/>
    <col min="6383" max="6383" width="100.6640625" style="1" customWidth="1"/>
    <col min="6384" max="6396" width="25.6640625" style="1" customWidth="1"/>
    <col min="6397" max="6638" width="9.109375" style="1"/>
    <col min="6639" max="6639" width="100.6640625" style="1" customWidth="1"/>
    <col min="6640" max="6652" width="25.6640625" style="1" customWidth="1"/>
    <col min="6653" max="6894" width="9.109375" style="1"/>
    <col min="6895" max="6895" width="100.6640625" style="1" customWidth="1"/>
    <col min="6896" max="6908" width="25.6640625" style="1" customWidth="1"/>
    <col min="6909" max="7150" width="9.109375" style="1"/>
    <col min="7151" max="7151" width="100.6640625" style="1" customWidth="1"/>
    <col min="7152" max="7164" width="25.6640625" style="1" customWidth="1"/>
    <col min="7165" max="7406" width="9.109375" style="1"/>
    <col min="7407" max="7407" width="100.6640625" style="1" customWidth="1"/>
    <col min="7408" max="7420" width="25.6640625" style="1" customWidth="1"/>
    <col min="7421" max="7662" width="9.109375" style="1"/>
    <col min="7663" max="7663" width="100.6640625" style="1" customWidth="1"/>
    <col min="7664" max="7676" width="25.6640625" style="1" customWidth="1"/>
    <col min="7677" max="7918" width="9.109375" style="1"/>
    <col min="7919" max="7919" width="100.6640625" style="1" customWidth="1"/>
    <col min="7920" max="7932" width="25.6640625" style="1" customWidth="1"/>
    <col min="7933" max="8174" width="9.109375" style="1"/>
    <col min="8175" max="8175" width="100.6640625" style="1" customWidth="1"/>
    <col min="8176" max="8188" width="25.6640625" style="1" customWidth="1"/>
    <col min="8189" max="8430" width="9.109375" style="1"/>
    <col min="8431" max="8431" width="100.6640625" style="1" customWidth="1"/>
    <col min="8432" max="8444" width="25.6640625" style="1" customWidth="1"/>
    <col min="8445" max="8686" width="9.109375" style="1"/>
    <col min="8687" max="8687" width="100.6640625" style="1" customWidth="1"/>
    <col min="8688" max="8700" width="25.6640625" style="1" customWidth="1"/>
    <col min="8701" max="8942" width="9.109375" style="1"/>
    <col min="8943" max="8943" width="100.6640625" style="1" customWidth="1"/>
    <col min="8944" max="8956" width="25.6640625" style="1" customWidth="1"/>
    <col min="8957" max="9198" width="9.109375" style="1"/>
    <col min="9199" max="9199" width="100.6640625" style="1" customWidth="1"/>
    <col min="9200" max="9212" width="25.6640625" style="1" customWidth="1"/>
    <col min="9213" max="9454" width="9.109375" style="1"/>
    <col min="9455" max="9455" width="100.6640625" style="1" customWidth="1"/>
    <col min="9456" max="9468" width="25.6640625" style="1" customWidth="1"/>
    <col min="9469" max="9710" width="9.109375" style="1"/>
    <col min="9711" max="9711" width="100.6640625" style="1" customWidth="1"/>
    <col min="9712" max="9724" width="25.6640625" style="1" customWidth="1"/>
    <col min="9725" max="9966" width="9.109375" style="1"/>
    <col min="9967" max="9967" width="100.6640625" style="1" customWidth="1"/>
    <col min="9968" max="9980" width="25.6640625" style="1" customWidth="1"/>
    <col min="9981" max="10222" width="9.109375" style="1"/>
    <col min="10223" max="10223" width="100.6640625" style="1" customWidth="1"/>
    <col min="10224" max="10236" width="25.6640625" style="1" customWidth="1"/>
    <col min="10237" max="10478" width="9.109375" style="1"/>
    <col min="10479" max="10479" width="100.6640625" style="1" customWidth="1"/>
    <col min="10480" max="10492" width="25.6640625" style="1" customWidth="1"/>
    <col min="10493" max="10734" width="9.109375" style="1"/>
    <col min="10735" max="10735" width="100.6640625" style="1" customWidth="1"/>
    <col min="10736" max="10748" width="25.6640625" style="1" customWidth="1"/>
    <col min="10749" max="10990" width="9.109375" style="1"/>
    <col min="10991" max="10991" width="100.6640625" style="1" customWidth="1"/>
    <col min="10992" max="11004" width="25.6640625" style="1" customWidth="1"/>
    <col min="11005" max="11246" width="9.109375" style="1"/>
    <col min="11247" max="11247" width="100.6640625" style="1" customWidth="1"/>
    <col min="11248" max="11260" width="25.6640625" style="1" customWidth="1"/>
    <col min="11261" max="11502" width="9.109375" style="1"/>
    <col min="11503" max="11503" width="100.6640625" style="1" customWidth="1"/>
    <col min="11504" max="11516" width="25.6640625" style="1" customWidth="1"/>
    <col min="11517" max="11758" width="9.109375" style="1"/>
    <col min="11759" max="11759" width="100.6640625" style="1" customWidth="1"/>
    <col min="11760" max="11772" width="25.6640625" style="1" customWidth="1"/>
    <col min="11773" max="12014" width="9.109375" style="1"/>
    <col min="12015" max="12015" width="100.6640625" style="1" customWidth="1"/>
    <col min="12016" max="12028" width="25.6640625" style="1" customWidth="1"/>
    <col min="12029" max="12270" width="9.109375" style="1"/>
    <col min="12271" max="12271" width="100.6640625" style="1" customWidth="1"/>
    <col min="12272" max="12284" width="25.6640625" style="1" customWidth="1"/>
    <col min="12285" max="12526" width="9.109375" style="1"/>
    <col min="12527" max="12527" width="100.6640625" style="1" customWidth="1"/>
    <col min="12528" max="12540" width="25.6640625" style="1" customWidth="1"/>
    <col min="12541" max="12782" width="9.109375" style="1"/>
    <col min="12783" max="12783" width="100.6640625" style="1" customWidth="1"/>
    <col min="12784" max="12796" width="25.6640625" style="1" customWidth="1"/>
    <col min="12797" max="13038" width="9.109375" style="1"/>
    <col min="13039" max="13039" width="100.6640625" style="1" customWidth="1"/>
    <col min="13040" max="13052" width="25.6640625" style="1" customWidth="1"/>
    <col min="13053" max="13294" width="9.109375" style="1"/>
    <col min="13295" max="13295" width="100.6640625" style="1" customWidth="1"/>
    <col min="13296" max="13308" width="25.6640625" style="1" customWidth="1"/>
    <col min="13309" max="13550" width="9.109375" style="1"/>
    <col min="13551" max="13551" width="100.6640625" style="1" customWidth="1"/>
    <col min="13552" max="13564" width="25.6640625" style="1" customWidth="1"/>
    <col min="13565" max="13806" width="9.109375" style="1"/>
    <col min="13807" max="13807" width="100.6640625" style="1" customWidth="1"/>
    <col min="13808" max="13820" width="25.6640625" style="1" customWidth="1"/>
    <col min="13821" max="14062" width="9.109375" style="1"/>
    <col min="14063" max="14063" width="100.6640625" style="1" customWidth="1"/>
    <col min="14064" max="14076" width="25.6640625" style="1" customWidth="1"/>
    <col min="14077" max="14318" width="9.109375" style="1"/>
    <col min="14319" max="14319" width="100.6640625" style="1" customWidth="1"/>
    <col min="14320" max="14332" width="25.6640625" style="1" customWidth="1"/>
    <col min="14333" max="14574" width="9.109375" style="1"/>
    <col min="14575" max="14575" width="100.6640625" style="1" customWidth="1"/>
    <col min="14576" max="14588" width="25.6640625" style="1" customWidth="1"/>
    <col min="14589" max="14830" width="9.109375" style="1"/>
    <col min="14831" max="14831" width="100.6640625" style="1" customWidth="1"/>
    <col min="14832" max="14844" width="25.6640625" style="1" customWidth="1"/>
    <col min="14845" max="15086" width="9.109375" style="1"/>
    <col min="15087" max="15087" width="100.6640625" style="1" customWidth="1"/>
    <col min="15088" max="15100" width="25.6640625" style="1" customWidth="1"/>
    <col min="15101" max="15342" width="9.109375" style="1"/>
    <col min="15343" max="15343" width="100.6640625" style="1" customWidth="1"/>
    <col min="15344" max="15356" width="25.6640625" style="1" customWidth="1"/>
    <col min="15357" max="15598" width="9.109375" style="1"/>
    <col min="15599" max="15599" width="100.6640625" style="1" customWidth="1"/>
    <col min="15600" max="15612" width="25.6640625" style="1" customWidth="1"/>
    <col min="15613" max="15854" width="9.109375" style="1"/>
    <col min="15855" max="15855" width="100.6640625" style="1" customWidth="1"/>
    <col min="15856" max="15868" width="25.6640625" style="1" customWidth="1"/>
    <col min="15869" max="16110" width="9.109375" style="1"/>
    <col min="16111" max="16111" width="100.6640625" style="1" customWidth="1"/>
    <col min="16112" max="16124" width="25.6640625" style="1" customWidth="1"/>
    <col min="16125" max="16377" width="9.109375" style="1"/>
    <col min="16378" max="16384" width="9.109375" style="1" customWidth="1"/>
  </cols>
  <sheetData>
    <row r="1" spans="1:2" s="7" customFormat="1" x14ac:dyDescent="0.25">
      <c r="A1" s="15" t="s">
        <v>0</v>
      </c>
      <c r="B1" s="16" t="s">
        <v>1</v>
      </c>
    </row>
    <row r="2" spans="1:2" x14ac:dyDescent="0.25">
      <c r="A2" s="40">
        <v>49737.19</v>
      </c>
      <c r="B2" s="6" t="s">
        <v>37</v>
      </c>
    </row>
    <row r="3" spans="1:2" x14ac:dyDescent="0.25">
      <c r="A3" s="40">
        <v>2541603</v>
      </c>
      <c r="B3" s="6" t="s">
        <v>12</v>
      </c>
    </row>
    <row r="4" spans="1:2" x14ac:dyDescent="0.25">
      <c r="A4" s="40">
        <v>94036.65</v>
      </c>
      <c r="B4" s="6" t="s">
        <v>8</v>
      </c>
    </row>
    <row r="5" spans="1:2" x14ac:dyDescent="0.25">
      <c r="A5" s="40">
        <v>2252285</v>
      </c>
      <c r="B5" s="6" t="s">
        <v>35</v>
      </c>
    </row>
    <row r="6" spans="1:2" x14ac:dyDescent="0.25">
      <c r="A6" s="40">
        <v>18661</v>
      </c>
      <c r="B6" s="6" t="s">
        <v>36</v>
      </c>
    </row>
    <row r="7" spans="1:2" x14ac:dyDescent="0.25">
      <c r="A7" s="40">
        <v>16721.010000000002</v>
      </c>
      <c r="B7" s="6" t="s">
        <v>13</v>
      </c>
    </row>
    <row r="8" spans="1:2" x14ac:dyDescent="0.25">
      <c r="A8" s="40">
        <v>12350</v>
      </c>
      <c r="B8" s="6" t="s">
        <v>24</v>
      </c>
    </row>
    <row r="9" spans="1:2" x14ac:dyDescent="0.25">
      <c r="A9" s="40">
        <v>677103.05</v>
      </c>
      <c r="B9" s="6" t="s">
        <v>27</v>
      </c>
    </row>
    <row r="10" spans="1:2" x14ac:dyDescent="0.25">
      <c r="A10" s="40">
        <v>19487</v>
      </c>
      <c r="B10" s="6" t="s">
        <v>14</v>
      </c>
    </row>
    <row r="11" spans="1:2" x14ac:dyDescent="0.25">
      <c r="A11" s="40">
        <v>1000700.97</v>
      </c>
      <c r="B11" s="6" t="s">
        <v>11</v>
      </c>
    </row>
    <row r="12" spans="1:2" x14ac:dyDescent="0.25">
      <c r="A12" s="40">
        <v>328798</v>
      </c>
      <c r="B12" s="6" t="s">
        <v>10</v>
      </c>
    </row>
    <row r="13" spans="1:2" x14ac:dyDescent="0.25">
      <c r="A13" s="40">
        <v>9769.66</v>
      </c>
      <c r="B13" s="6" t="s">
        <v>38</v>
      </c>
    </row>
    <row r="14" spans="1:2" x14ac:dyDescent="0.25">
      <c r="A14" s="40">
        <v>500</v>
      </c>
      <c r="B14" s="6" t="s">
        <v>7</v>
      </c>
    </row>
    <row r="15" spans="1:2" x14ac:dyDescent="0.25">
      <c r="A15" s="40">
        <v>44412.5</v>
      </c>
      <c r="B15" s="6" t="s">
        <v>151</v>
      </c>
    </row>
    <row r="16" spans="1:2" x14ac:dyDescent="0.25">
      <c r="A16" s="40">
        <v>200702.25</v>
      </c>
      <c r="B16" s="6" t="s">
        <v>6</v>
      </c>
    </row>
    <row r="17" spans="1:2" x14ac:dyDescent="0.25">
      <c r="A17" s="40">
        <v>113547</v>
      </c>
      <c r="B17" s="6" t="s">
        <v>15</v>
      </c>
    </row>
    <row r="18" spans="1:2" x14ac:dyDescent="0.25">
      <c r="A18" s="40">
        <v>24000</v>
      </c>
      <c r="B18" s="6" t="s">
        <v>34</v>
      </c>
    </row>
    <row r="19" spans="1:2" x14ac:dyDescent="0.25">
      <c r="A19" s="40">
        <v>106181.68</v>
      </c>
      <c r="B19" s="6" t="s">
        <v>16</v>
      </c>
    </row>
    <row r="20" spans="1:2" x14ac:dyDescent="0.25">
      <c r="A20" s="40">
        <v>4928.57</v>
      </c>
      <c r="B20" s="6" t="s">
        <v>33</v>
      </c>
    </row>
    <row r="21" spans="1:2" ht="13.2" customHeight="1" x14ac:dyDescent="0.25">
      <c r="A21" s="40">
        <v>1085267</v>
      </c>
      <c r="B21" s="6" t="s">
        <v>9</v>
      </c>
    </row>
    <row r="22" spans="1:2" ht="13.2" customHeight="1" x14ac:dyDescent="0.25">
      <c r="A22" s="40">
        <v>2966019.21</v>
      </c>
      <c r="B22" s="6" t="s">
        <v>39</v>
      </c>
    </row>
    <row r="23" spans="1:2" x14ac:dyDescent="0.25">
      <c r="A23" s="40">
        <v>245.02</v>
      </c>
      <c r="B23" s="6" t="s">
        <v>17</v>
      </c>
    </row>
    <row r="24" spans="1:2" x14ac:dyDescent="0.25">
      <c r="A24" s="40">
        <v>1003729.48</v>
      </c>
      <c r="B24" s="6" t="s">
        <v>18</v>
      </c>
    </row>
    <row r="25" spans="1:2" x14ac:dyDescent="0.25">
      <c r="A25" s="40">
        <v>22739.200000000001</v>
      </c>
      <c r="B25" s="6" t="s">
        <v>40</v>
      </c>
    </row>
    <row r="26" spans="1:2" x14ac:dyDescent="0.25">
      <c r="A26" s="17">
        <f>SUM(A2:A25)</f>
        <v>12593524.439999998</v>
      </c>
      <c r="B26" s="16" t="s">
        <v>4</v>
      </c>
    </row>
    <row r="28" spans="1:2" x14ac:dyDescent="0.25">
      <c r="B28" s="41"/>
    </row>
  </sheetData>
  <phoneticPr fontId="1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C129"/>
  <sheetViews>
    <sheetView tabSelected="1" topLeftCell="A103" workbookViewId="0">
      <selection activeCell="B129" sqref="B129"/>
    </sheetView>
  </sheetViews>
  <sheetFormatPr defaultColWidth="9.109375" defaultRowHeight="13.8" x14ac:dyDescent="0.25"/>
  <cols>
    <col min="1" max="1" width="15.77734375" style="7" customWidth="1"/>
    <col min="2" max="2" width="15.77734375" style="2" customWidth="1"/>
    <col min="3" max="3" width="115.77734375" style="1" customWidth="1"/>
    <col min="4" max="16384" width="9.109375" style="1"/>
  </cols>
  <sheetData>
    <row r="1" spans="1:3" x14ac:dyDescent="0.25">
      <c r="A1" s="28" t="s">
        <v>21</v>
      </c>
      <c r="B1" s="22"/>
      <c r="C1" s="23"/>
    </row>
    <row r="2" spans="1:3" s="5" customFormat="1" ht="53.4" customHeight="1" x14ac:dyDescent="0.25">
      <c r="A2" s="42" t="s">
        <v>23</v>
      </c>
      <c r="B2" s="43"/>
      <c r="C2" s="43"/>
    </row>
    <row r="3" spans="1:3" s="31" customFormat="1" ht="13.95" customHeight="1" x14ac:dyDescent="0.25">
      <c r="A3" s="36" t="s">
        <v>41</v>
      </c>
      <c r="B3" s="37">
        <v>3438</v>
      </c>
      <c r="C3" s="39" t="s">
        <v>57</v>
      </c>
    </row>
    <row r="4" spans="1:3" s="31" customFormat="1" ht="13.95" customHeight="1" x14ac:dyDescent="0.25">
      <c r="A4" s="36" t="s">
        <v>41</v>
      </c>
      <c r="B4" s="37">
        <v>3670</v>
      </c>
      <c r="C4" s="39" t="s">
        <v>58</v>
      </c>
    </row>
    <row r="5" spans="1:3" s="31" customFormat="1" ht="13.95" customHeight="1" x14ac:dyDescent="0.25">
      <c r="A5" s="36" t="s">
        <v>41</v>
      </c>
      <c r="B5" s="37">
        <v>3670</v>
      </c>
      <c r="C5" s="39" t="s">
        <v>59</v>
      </c>
    </row>
    <row r="6" spans="1:3" s="31" customFormat="1" ht="13.95" customHeight="1" x14ac:dyDescent="0.25">
      <c r="A6" s="36" t="s">
        <v>41</v>
      </c>
      <c r="B6" s="37">
        <v>3670</v>
      </c>
      <c r="C6" s="39" t="s">
        <v>60</v>
      </c>
    </row>
    <row r="7" spans="1:3" s="31" customFormat="1" ht="13.95" customHeight="1" x14ac:dyDescent="0.25">
      <c r="A7" s="36" t="s">
        <v>41</v>
      </c>
      <c r="B7" s="37">
        <v>4480</v>
      </c>
      <c r="C7" s="39" t="s">
        <v>61</v>
      </c>
    </row>
    <row r="8" spans="1:3" s="31" customFormat="1" ht="13.95" customHeight="1" x14ac:dyDescent="0.25">
      <c r="A8" s="36" t="s">
        <v>41</v>
      </c>
      <c r="B8" s="37">
        <v>5030</v>
      </c>
      <c r="C8" s="39" t="s">
        <v>62</v>
      </c>
    </row>
    <row r="9" spans="1:3" s="31" customFormat="1" ht="13.95" customHeight="1" x14ac:dyDescent="0.25">
      <c r="A9" s="36" t="s">
        <v>41</v>
      </c>
      <c r="B9" s="37">
        <v>7781.6</v>
      </c>
      <c r="C9" s="39" t="s">
        <v>63</v>
      </c>
    </row>
    <row r="10" spans="1:3" s="31" customFormat="1" ht="13.95" customHeight="1" x14ac:dyDescent="0.25">
      <c r="A10" s="36" t="s">
        <v>41</v>
      </c>
      <c r="B10" s="37">
        <v>10000</v>
      </c>
      <c r="C10" s="39" t="s">
        <v>64</v>
      </c>
    </row>
    <row r="11" spans="1:3" s="31" customFormat="1" ht="13.95" customHeight="1" x14ac:dyDescent="0.25">
      <c r="A11" s="36" t="s">
        <v>41</v>
      </c>
      <c r="B11" s="37">
        <v>10361</v>
      </c>
      <c r="C11" s="39" t="s">
        <v>65</v>
      </c>
    </row>
    <row r="12" spans="1:3" s="31" customFormat="1" ht="13.95" customHeight="1" x14ac:dyDescent="0.25">
      <c r="A12" s="36" t="s">
        <v>41</v>
      </c>
      <c r="B12" s="37">
        <v>18870</v>
      </c>
      <c r="C12" s="39" t="s">
        <v>66</v>
      </c>
    </row>
    <row r="13" spans="1:3" s="31" customFormat="1" ht="13.95" customHeight="1" x14ac:dyDescent="0.25">
      <c r="A13" s="36" t="s">
        <v>41</v>
      </c>
      <c r="B13" s="37">
        <v>19451</v>
      </c>
      <c r="C13" s="39" t="s">
        <v>67</v>
      </c>
    </row>
    <row r="14" spans="1:3" s="31" customFormat="1" ht="13.95" customHeight="1" x14ac:dyDescent="0.25">
      <c r="A14" s="36" t="s">
        <v>41</v>
      </c>
      <c r="B14" s="37">
        <v>20683</v>
      </c>
      <c r="C14" s="39" t="s">
        <v>68</v>
      </c>
    </row>
    <row r="15" spans="1:3" s="31" customFormat="1" ht="13.95" customHeight="1" x14ac:dyDescent="0.25">
      <c r="A15" s="36" t="s">
        <v>41</v>
      </c>
      <c r="B15" s="37">
        <v>30480.19</v>
      </c>
      <c r="C15" s="39" t="s">
        <v>69</v>
      </c>
    </row>
    <row r="16" spans="1:3" s="31" customFormat="1" ht="13.95" customHeight="1" x14ac:dyDescent="0.25">
      <c r="A16" s="36" t="s">
        <v>41</v>
      </c>
      <c r="B16" s="37">
        <v>76440</v>
      </c>
      <c r="C16" s="39" t="s">
        <v>70</v>
      </c>
    </row>
    <row r="17" spans="1:3" s="31" customFormat="1" ht="13.95" customHeight="1" x14ac:dyDescent="0.25">
      <c r="A17" s="36" t="s">
        <v>42</v>
      </c>
      <c r="B17" s="37">
        <v>2630</v>
      </c>
      <c r="C17" s="39" t="s">
        <v>71</v>
      </c>
    </row>
    <row r="18" spans="1:3" s="31" customFormat="1" ht="13.95" customHeight="1" x14ac:dyDescent="0.25">
      <c r="A18" s="36" t="s">
        <v>42</v>
      </c>
      <c r="B18" s="37">
        <v>4000</v>
      </c>
      <c r="C18" s="39" t="s">
        <v>72</v>
      </c>
    </row>
    <row r="19" spans="1:3" s="31" customFormat="1" ht="13.95" customHeight="1" x14ac:dyDescent="0.25">
      <c r="A19" s="36" t="s">
        <v>42</v>
      </c>
      <c r="B19" s="37">
        <v>12800</v>
      </c>
      <c r="C19" s="39" t="s">
        <v>73</v>
      </c>
    </row>
    <row r="20" spans="1:3" s="31" customFormat="1" ht="13.95" customHeight="1" x14ac:dyDescent="0.25">
      <c r="A20" s="36" t="s">
        <v>42</v>
      </c>
      <c r="B20" s="37">
        <v>8370</v>
      </c>
      <c r="C20" s="39" t="s">
        <v>74</v>
      </c>
    </row>
    <row r="21" spans="1:3" s="31" customFormat="1" ht="13.95" customHeight="1" x14ac:dyDescent="0.25">
      <c r="A21" s="36" t="s">
        <v>42</v>
      </c>
      <c r="B21" s="37">
        <v>8900</v>
      </c>
      <c r="C21" s="39" t="s">
        <v>75</v>
      </c>
    </row>
    <row r="22" spans="1:3" s="31" customFormat="1" ht="13.95" customHeight="1" x14ac:dyDescent="0.25">
      <c r="A22" s="36" t="s">
        <v>42</v>
      </c>
      <c r="B22" s="37">
        <v>14050</v>
      </c>
      <c r="C22" s="39" t="s">
        <v>76</v>
      </c>
    </row>
    <row r="23" spans="1:3" s="31" customFormat="1" ht="13.95" customHeight="1" x14ac:dyDescent="0.25">
      <c r="A23" s="36" t="s">
        <v>42</v>
      </c>
      <c r="B23" s="37">
        <v>14755</v>
      </c>
      <c r="C23" s="39" t="s">
        <v>77</v>
      </c>
    </row>
    <row r="24" spans="1:3" s="31" customFormat="1" ht="13.95" customHeight="1" x14ac:dyDescent="0.25">
      <c r="A24" s="36" t="s">
        <v>42</v>
      </c>
      <c r="B24" s="37">
        <v>15420</v>
      </c>
      <c r="C24" s="39" t="s">
        <v>78</v>
      </c>
    </row>
    <row r="25" spans="1:3" s="31" customFormat="1" ht="13.95" customHeight="1" x14ac:dyDescent="0.25">
      <c r="A25" s="36" t="s">
        <v>42</v>
      </c>
      <c r="B25" s="37">
        <v>16770</v>
      </c>
      <c r="C25" s="39" t="s">
        <v>79</v>
      </c>
    </row>
    <row r="26" spans="1:3" s="31" customFormat="1" ht="13.95" customHeight="1" x14ac:dyDescent="0.25">
      <c r="A26" s="36" t="s">
        <v>42</v>
      </c>
      <c r="B26" s="37">
        <v>17504</v>
      </c>
      <c r="C26" s="39" t="s">
        <v>80</v>
      </c>
    </row>
    <row r="27" spans="1:3" s="31" customFormat="1" ht="13.95" customHeight="1" x14ac:dyDescent="0.25">
      <c r="A27" s="36" t="s">
        <v>42</v>
      </c>
      <c r="B27" s="37">
        <v>18362</v>
      </c>
      <c r="C27" s="39" t="s">
        <v>81</v>
      </c>
    </row>
    <row r="28" spans="1:3" s="31" customFormat="1" ht="13.95" customHeight="1" x14ac:dyDescent="0.25">
      <c r="A28" s="36" t="s">
        <v>42</v>
      </c>
      <c r="B28" s="37">
        <v>18630</v>
      </c>
      <c r="C28" s="39" t="s">
        <v>82</v>
      </c>
    </row>
    <row r="29" spans="1:3" s="31" customFormat="1" ht="13.95" customHeight="1" x14ac:dyDescent="0.25">
      <c r="A29" s="36" t="s">
        <v>42</v>
      </c>
      <c r="B29" s="37">
        <v>19092</v>
      </c>
      <c r="C29" s="39" t="s">
        <v>78</v>
      </c>
    </row>
    <row r="30" spans="1:3" s="31" customFormat="1" ht="13.95" customHeight="1" x14ac:dyDescent="0.25">
      <c r="A30" s="36" t="s">
        <v>42</v>
      </c>
      <c r="B30" s="37">
        <v>24294</v>
      </c>
      <c r="C30" s="39" t="s">
        <v>83</v>
      </c>
    </row>
    <row r="31" spans="1:3" s="31" customFormat="1" ht="13.95" customHeight="1" x14ac:dyDescent="0.25">
      <c r="A31" s="36" t="s">
        <v>42</v>
      </c>
      <c r="B31" s="37">
        <v>29626</v>
      </c>
      <c r="C31" s="39" t="s">
        <v>84</v>
      </c>
    </row>
    <row r="32" spans="1:3" s="31" customFormat="1" ht="13.95" customHeight="1" x14ac:dyDescent="0.25">
      <c r="A32" s="36" t="s">
        <v>42</v>
      </c>
      <c r="B32" s="37">
        <v>29837</v>
      </c>
      <c r="C32" s="39" t="s">
        <v>84</v>
      </c>
    </row>
    <row r="33" spans="1:3" s="31" customFormat="1" ht="13.95" customHeight="1" x14ac:dyDescent="0.25">
      <c r="A33" s="36" t="s">
        <v>42</v>
      </c>
      <c r="B33" s="37">
        <v>37420</v>
      </c>
      <c r="C33" s="39" t="s">
        <v>85</v>
      </c>
    </row>
    <row r="34" spans="1:3" s="31" customFormat="1" ht="13.95" customHeight="1" x14ac:dyDescent="0.25">
      <c r="A34" s="36" t="s">
        <v>42</v>
      </c>
      <c r="B34" s="37">
        <v>63405</v>
      </c>
      <c r="C34" s="39" t="s">
        <v>86</v>
      </c>
    </row>
    <row r="35" spans="1:3" s="31" customFormat="1" ht="13.95" customHeight="1" x14ac:dyDescent="0.25">
      <c r="A35" s="36" t="s">
        <v>42</v>
      </c>
      <c r="B35" s="37">
        <v>150075</v>
      </c>
      <c r="C35" s="39" t="s">
        <v>87</v>
      </c>
    </row>
    <row r="36" spans="1:3" s="31" customFormat="1" ht="13.95" customHeight="1" x14ac:dyDescent="0.25">
      <c r="A36" s="36" t="s">
        <v>42</v>
      </c>
      <c r="B36" s="37">
        <v>240014</v>
      </c>
      <c r="C36" s="39" t="s">
        <v>88</v>
      </c>
    </row>
    <row r="37" spans="1:3" s="31" customFormat="1" ht="13.95" customHeight="1" x14ac:dyDescent="0.25">
      <c r="A37" s="36" t="s">
        <v>43</v>
      </c>
      <c r="B37" s="37">
        <v>264913.01</v>
      </c>
      <c r="C37" s="39" t="s">
        <v>89</v>
      </c>
    </row>
    <row r="38" spans="1:3" s="31" customFormat="1" ht="13.95" customHeight="1" x14ac:dyDescent="0.25">
      <c r="A38" s="36" t="s">
        <v>43</v>
      </c>
      <c r="B38" s="37">
        <v>36750</v>
      </c>
      <c r="C38" s="39" t="s">
        <v>90</v>
      </c>
    </row>
    <row r="39" spans="1:3" s="31" customFormat="1" ht="13.95" customHeight="1" x14ac:dyDescent="0.25">
      <c r="A39" s="36" t="s">
        <v>43</v>
      </c>
      <c r="B39" s="37">
        <v>12750</v>
      </c>
      <c r="C39" s="39" t="s">
        <v>91</v>
      </c>
    </row>
    <row r="40" spans="1:3" s="31" customFormat="1" ht="13.95" customHeight="1" x14ac:dyDescent="0.25">
      <c r="A40" s="36" t="s">
        <v>43</v>
      </c>
      <c r="B40" s="37">
        <v>13722</v>
      </c>
      <c r="C40" s="39" t="s">
        <v>92</v>
      </c>
    </row>
    <row r="41" spans="1:3" s="31" customFormat="1" ht="13.95" customHeight="1" x14ac:dyDescent="0.25">
      <c r="A41" s="36" t="s">
        <v>43</v>
      </c>
      <c r="B41" s="37">
        <v>25960</v>
      </c>
      <c r="C41" s="39" t="s">
        <v>93</v>
      </c>
    </row>
    <row r="42" spans="1:3" s="31" customFormat="1" ht="13.95" customHeight="1" x14ac:dyDescent="0.25">
      <c r="A42" s="36" t="s">
        <v>43</v>
      </c>
      <c r="B42" s="37">
        <v>42530</v>
      </c>
      <c r="C42" s="39" t="s">
        <v>94</v>
      </c>
    </row>
    <row r="43" spans="1:3" s="31" customFormat="1" ht="13.95" customHeight="1" x14ac:dyDescent="0.25">
      <c r="A43" s="36" t="s">
        <v>44</v>
      </c>
      <c r="B43" s="37">
        <v>4389</v>
      </c>
      <c r="C43" s="39" t="s">
        <v>95</v>
      </c>
    </row>
    <row r="44" spans="1:3" s="31" customFormat="1" ht="13.95" customHeight="1" x14ac:dyDescent="0.25">
      <c r="A44" s="36" t="s">
        <v>44</v>
      </c>
      <c r="B44" s="37">
        <v>46154</v>
      </c>
      <c r="C44" s="39" t="s">
        <v>96</v>
      </c>
    </row>
    <row r="45" spans="1:3" s="31" customFormat="1" ht="13.95" customHeight="1" x14ac:dyDescent="0.25">
      <c r="A45" s="36" t="s">
        <v>46</v>
      </c>
      <c r="B45" s="37">
        <v>4500</v>
      </c>
      <c r="C45" s="39" t="s">
        <v>98</v>
      </c>
    </row>
    <row r="46" spans="1:3" s="31" customFormat="1" ht="13.95" customHeight="1" x14ac:dyDescent="0.25">
      <c r="A46" s="36" t="s">
        <v>46</v>
      </c>
      <c r="B46" s="37">
        <v>4760</v>
      </c>
      <c r="C46" s="39" t="s">
        <v>99</v>
      </c>
    </row>
    <row r="47" spans="1:3" s="31" customFormat="1" ht="13.95" customHeight="1" x14ac:dyDescent="0.25">
      <c r="A47" s="36" t="s">
        <v>46</v>
      </c>
      <c r="B47" s="37">
        <v>7348.95</v>
      </c>
      <c r="C47" s="39" t="s">
        <v>100</v>
      </c>
    </row>
    <row r="48" spans="1:3" s="31" customFormat="1" ht="13.95" customHeight="1" x14ac:dyDescent="0.25">
      <c r="A48" s="36" t="s">
        <v>46</v>
      </c>
      <c r="B48" s="37">
        <v>169630</v>
      </c>
      <c r="C48" s="39" t="s">
        <v>101</v>
      </c>
    </row>
    <row r="49" spans="1:3" s="31" customFormat="1" ht="13.95" customHeight="1" x14ac:dyDescent="0.25">
      <c r="A49" s="36" t="s">
        <v>47</v>
      </c>
      <c r="B49" s="37">
        <v>3861</v>
      </c>
      <c r="C49" s="39" t="s">
        <v>95</v>
      </c>
    </row>
    <row r="50" spans="1:3" s="31" customFormat="1" ht="13.95" customHeight="1" x14ac:dyDescent="0.25">
      <c r="A50" s="36" t="s">
        <v>47</v>
      </c>
      <c r="B50" s="37">
        <v>5278.98</v>
      </c>
      <c r="C50" s="39" t="s">
        <v>102</v>
      </c>
    </row>
    <row r="51" spans="1:3" s="31" customFormat="1" ht="13.95" customHeight="1" x14ac:dyDescent="0.25">
      <c r="A51" s="36" t="s">
        <v>47</v>
      </c>
      <c r="B51" s="37">
        <v>9602.9500000000007</v>
      </c>
      <c r="C51" s="39" t="s">
        <v>103</v>
      </c>
    </row>
    <row r="52" spans="1:3" s="31" customFormat="1" ht="13.95" customHeight="1" x14ac:dyDescent="0.25">
      <c r="A52" s="36" t="s">
        <v>47</v>
      </c>
      <c r="B52" s="37">
        <f>30000+30000</f>
        <v>60000</v>
      </c>
      <c r="C52" s="39" t="s">
        <v>56</v>
      </c>
    </row>
    <row r="53" spans="1:3" s="31" customFormat="1" ht="13.95" customHeight="1" x14ac:dyDescent="0.25">
      <c r="A53" s="36" t="s">
        <v>47</v>
      </c>
      <c r="B53" s="37">
        <v>30434.799999999999</v>
      </c>
      <c r="C53" s="39" t="s">
        <v>104</v>
      </c>
    </row>
    <row r="54" spans="1:3" s="31" customFormat="1" ht="13.95" customHeight="1" x14ac:dyDescent="0.25">
      <c r="A54" s="36" t="s">
        <v>48</v>
      </c>
      <c r="B54" s="37">
        <v>2601</v>
      </c>
      <c r="C54" s="39" t="s">
        <v>105</v>
      </c>
    </row>
    <row r="55" spans="1:3" s="31" customFormat="1" ht="13.95" customHeight="1" x14ac:dyDescent="0.25">
      <c r="A55" s="36" t="s">
        <v>48</v>
      </c>
      <c r="B55" s="37">
        <v>5030</v>
      </c>
      <c r="C55" s="39" t="s">
        <v>106</v>
      </c>
    </row>
    <row r="56" spans="1:3" s="31" customFormat="1" ht="13.95" customHeight="1" x14ac:dyDescent="0.25">
      <c r="A56" s="36" t="s">
        <v>48</v>
      </c>
      <c r="B56" s="37">
        <v>9405</v>
      </c>
      <c r="C56" s="39" t="s">
        <v>107</v>
      </c>
    </row>
    <row r="57" spans="1:3" s="31" customFormat="1" ht="13.95" customHeight="1" x14ac:dyDescent="0.25">
      <c r="A57" s="36" t="s">
        <v>48</v>
      </c>
      <c r="B57" s="37">
        <v>27000</v>
      </c>
      <c r="C57" s="39" t="s">
        <v>108</v>
      </c>
    </row>
    <row r="58" spans="1:3" s="31" customFormat="1" ht="13.95" customHeight="1" x14ac:dyDescent="0.25">
      <c r="A58" s="36" t="s">
        <v>49</v>
      </c>
      <c r="B58" s="37">
        <f>105236+78927</f>
        <v>184163</v>
      </c>
      <c r="C58" s="39" t="s">
        <v>97</v>
      </c>
    </row>
    <row r="59" spans="1:3" s="31" customFormat="1" ht="13.95" customHeight="1" x14ac:dyDescent="0.25">
      <c r="A59" s="36" t="s">
        <v>50</v>
      </c>
      <c r="B59" s="37">
        <v>10950</v>
      </c>
      <c r="C59" s="39" t="s">
        <v>109</v>
      </c>
    </row>
    <row r="60" spans="1:3" s="31" customFormat="1" ht="13.95" customHeight="1" x14ac:dyDescent="0.25">
      <c r="A60" s="36" t="s">
        <v>50</v>
      </c>
      <c r="B60" s="37">
        <v>10638</v>
      </c>
      <c r="C60" s="39" t="s">
        <v>110</v>
      </c>
    </row>
    <row r="61" spans="1:3" s="31" customFormat="1" ht="13.95" customHeight="1" x14ac:dyDescent="0.25">
      <c r="A61" s="36" t="s">
        <v>50</v>
      </c>
      <c r="B61" s="37">
        <v>13770</v>
      </c>
      <c r="C61" s="39" t="s">
        <v>111</v>
      </c>
    </row>
    <row r="62" spans="1:3" s="31" customFormat="1" ht="13.95" customHeight="1" x14ac:dyDescent="0.25">
      <c r="A62" s="36" t="s">
        <v>51</v>
      </c>
      <c r="B62" s="37">
        <v>7700</v>
      </c>
      <c r="C62" s="39" t="s">
        <v>112</v>
      </c>
    </row>
    <row r="63" spans="1:3" s="31" customFormat="1" ht="13.95" customHeight="1" x14ac:dyDescent="0.25">
      <c r="A63" s="36" t="s">
        <v>51</v>
      </c>
      <c r="B63" s="37">
        <v>24360</v>
      </c>
      <c r="C63" s="39" t="s">
        <v>113</v>
      </c>
    </row>
    <row r="64" spans="1:3" s="31" customFormat="1" ht="13.95" customHeight="1" x14ac:dyDescent="0.25">
      <c r="A64" s="36" t="s">
        <v>51</v>
      </c>
      <c r="B64" s="37">
        <v>90300</v>
      </c>
      <c r="C64" s="39" t="s">
        <v>114</v>
      </c>
    </row>
    <row r="65" spans="1:3" s="31" customFormat="1" ht="13.95" customHeight="1" x14ac:dyDescent="0.25">
      <c r="A65" s="36" t="s">
        <v>52</v>
      </c>
      <c r="B65" s="37">
        <v>23735</v>
      </c>
      <c r="C65" s="39" t="s">
        <v>115</v>
      </c>
    </row>
    <row r="66" spans="1:3" s="31" customFormat="1" ht="13.95" customHeight="1" x14ac:dyDescent="0.25">
      <c r="A66" s="36" t="s">
        <v>52</v>
      </c>
      <c r="B66" s="37">
        <v>152400</v>
      </c>
      <c r="C66" s="39" t="s">
        <v>116</v>
      </c>
    </row>
    <row r="67" spans="1:3" s="31" customFormat="1" ht="13.95" customHeight="1" x14ac:dyDescent="0.25">
      <c r="A67" s="36" t="s">
        <v>53</v>
      </c>
      <c r="B67" s="37">
        <v>2574</v>
      </c>
      <c r="C67" s="39" t="s">
        <v>117</v>
      </c>
    </row>
    <row r="68" spans="1:3" s="31" customFormat="1" ht="13.95" customHeight="1" x14ac:dyDescent="0.25">
      <c r="A68" s="36" t="s">
        <v>53</v>
      </c>
      <c r="B68" s="37">
        <v>3712</v>
      </c>
      <c r="C68" s="39" t="s">
        <v>118</v>
      </c>
    </row>
    <row r="69" spans="1:3" s="31" customFormat="1" ht="13.95" customHeight="1" x14ac:dyDescent="0.25">
      <c r="A69" s="36" t="s">
        <v>53</v>
      </c>
      <c r="B69" s="37">
        <v>5145.5</v>
      </c>
      <c r="C69" s="39" t="s">
        <v>119</v>
      </c>
    </row>
    <row r="70" spans="1:3" s="31" customFormat="1" ht="13.95" customHeight="1" x14ac:dyDescent="0.25">
      <c r="A70" s="36" t="s">
        <v>53</v>
      </c>
      <c r="B70" s="37">
        <v>17312.150000000001</v>
      </c>
      <c r="C70" s="39" t="s">
        <v>120</v>
      </c>
    </row>
    <row r="71" spans="1:3" s="31" customFormat="1" ht="13.95" customHeight="1" x14ac:dyDescent="0.25">
      <c r="A71" s="36" t="s">
        <v>53</v>
      </c>
      <c r="B71" s="37">
        <v>22800</v>
      </c>
      <c r="C71" s="39" t="s">
        <v>121</v>
      </c>
    </row>
    <row r="72" spans="1:3" s="31" customFormat="1" ht="13.95" customHeight="1" x14ac:dyDescent="0.25">
      <c r="A72" s="36" t="s">
        <v>53</v>
      </c>
      <c r="B72" s="37">
        <v>25000</v>
      </c>
      <c r="C72" s="39" t="s">
        <v>122</v>
      </c>
    </row>
    <row r="73" spans="1:3" s="31" customFormat="1" ht="13.95" customHeight="1" x14ac:dyDescent="0.25">
      <c r="A73" s="36" t="s">
        <v>53</v>
      </c>
      <c r="B73" s="37">
        <v>60000</v>
      </c>
      <c r="C73" s="39" t="s">
        <v>123</v>
      </c>
    </row>
    <row r="74" spans="1:3" s="31" customFormat="1" ht="13.95" customHeight="1" x14ac:dyDescent="0.25">
      <c r="A74" s="36" t="s">
        <v>53</v>
      </c>
      <c r="B74" s="37">
        <v>90768</v>
      </c>
      <c r="C74" s="39" t="s">
        <v>124</v>
      </c>
    </row>
    <row r="75" spans="1:3" s="31" customFormat="1" ht="13.95" customHeight="1" x14ac:dyDescent="0.25">
      <c r="A75" s="36" t="s">
        <v>53</v>
      </c>
      <c r="B75" s="37">
        <v>94895</v>
      </c>
      <c r="C75" s="39" t="s">
        <v>125</v>
      </c>
    </row>
    <row r="76" spans="1:3" s="31" customFormat="1" ht="13.95" customHeight="1" x14ac:dyDescent="0.25">
      <c r="A76" s="36" t="s">
        <v>53</v>
      </c>
      <c r="B76" s="37">
        <v>138000</v>
      </c>
      <c r="C76" s="39" t="s">
        <v>126</v>
      </c>
    </row>
    <row r="77" spans="1:3" s="31" customFormat="1" ht="13.95" customHeight="1" x14ac:dyDescent="0.25">
      <c r="A77" s="36" t="s">
        <v>53</v>
      </c>
      <c r="B77" s="37">
        <v>62984</v>
      </c>
      <c r="C77" s="39" t="s">
        <v>152</v>
      </c>
    </row>
    <row r="78" spans="1:3" ht="13.95" customHeight="1" x14ac:dyDescent="0.25">
      <c r="A78" s="32"/>
      <c r="B78" s="33">
        <v>3512775.7</v>
      </c>
      <c r="C78" s="33" t="s">
        <v>28</v>
      </c>
    </row>
    <row r="79" spans="1:3" s="4" customFormat="1" ht="13.95" customHeight="1" x14ac:dyDescent="0.3">
      <c r="A79" s="32"/>
      <c r="B79" s="33">
        <v>275715.49</v>
      </c>
      <c r="C79" s="33" t="s">
        <v>29</v>
      </c>
    </row>
    <row r="80" spans="1:3" s="4" customFormat="1" x14ac:dyDescent="0.3">
      <c r="A80" s="9" t="s">
        <v>2</v>
      </c>
      <c r="B80" s="10">
        <f>SUM(B3:B79)</f>
        <v>6580297.3200000003</v>
      </c>
      <c r="C80" s="11"/>
    </row>
    <row r="81" spans="1:3" ht="15" customHeight="1" x14ac:dyDescent="0.25">
      <c r="A81" s="30" t="s">
        <v>19</v>
      </c>
      <c r="B81" s="24"/>
      <c r="C81" s="25"/>
    </row>
    <row r="82" spans="1:3" s="4" customFormat="1" ht="30" customHeight="1" x14ac:dyDescent="0.3">
      <c r="A82" s="44" t="s">
        <v>32</v>
      </c>
      <c r="B82" s="44"/>
      <c r="C82" s="44"/>
    </row>
    <row r="83" spans="1:3" x14ac:dyDescent="0.25">
      <c r="A83" s="32">
        <v>46160</v>
      </c>
      <c r="B83" s="33">
        <v>647520</v>
      </c>
      <c r="C83" s="33" t="s">
        <v>127</v>
      </c>
    </row>
    <row r="84" spans="1:3" x14ac:dyDescent="0.25">
      <c r="A84" s="32">
        <v>46168</v>
      </c>
      <c r="B84" s="33">
        <v>50999</v>
      </c>
      <c r="C84" s="33" t="s">
        <v>54</v>
      </c>
    </row>
    <row r="85" spans="1:3" x14ac:dyDescent="0.25">
      <c r="A85" s="32">
        <v>46169</v>
      </c>
      <c r="B85" s="33">
        <v>67865</v>
      </c>
      <c r="C85" s="33" t="s">
        <v>55</v>
      </c>
    </row>
    <row r="86" spans="1:3" x14ac:dyDescent="0.25">
      <c r="A86" s="32"/>
      <c r="B86" s="33">
        <v>455065.92</v>
      </c>
      <c r="C86" s="33" t="s">
        <v>28</v>
      </c>
    </row>
    <row r="87" spans="1:3" s="4" customFormat="1" x14ac:dyDescent="0.3">
      <c r="A87" s="32"/>
      <c r="B87" s="33">
        <v>35495.14</v>
      </c>
      <c r="C87" s="33" t="s">
        <v>29</v>
      </c>
    </row>
    <row r="88" spans="1:3" s="4" customFormat="1" x14ac:dyDescent="0.3">
      <c r="A88" s="9" t="s">
        <v>2</v>
      </c>
      <c r="B88" s="10">
        <f>SUM(B83:B87)</f>
        <v>1256945.0599999998</v>
      </c>
      <c r="C88" s="11"/>
    </row>
    <row r="89" spans="1:3" s="21" customFormat="1" x14ac:dyDescent="0.3">
      <c r="A89" s="29" t="s">
        <v>20</v>
      </c>
      <c r="B89" s="26"/>
    </row>
    <row r="90" spans="1:3" s="4" customFormat="1" ht="30" customHeight="1" x14ac:dyDescent="0.3">
      <c r="A90" s="42" t="s">
        <v>25</v>
      </c>
      <c r="B90" s="43"/>
      <c r="C90" s="43"/>
    </row>
    <row r="91" spans="1:3" s="31" customFormat="1" ht="13.8" customHeight="1" x14ac:dyDescent="0.25">
      <c r="A91" s="38" t="s">
        <v>41</v>
      </c>
      <c r="B91" s="33">
        <f>150075+150075</f>
        <v>300150</v>
      </c>
      <c r="C91" s="31" t="s">
        <v>128</v>
      </c>
    </row>
    <row r="92" spans="1:3" s="31" customFormat="1" ht="13.8" customHeight="1" x14ac:dyDescent="0.25">
      <c r="A92" s="38" t="s">
        <v>41</v>
      </c>
      <c r="B92" s="33">
        <v>266933.15999999997</v>
      </c>
      <c r="C92" s="31" t="s">
        <v>129</v>
      </c>
    </row>
    <row r="93" spans="1:3" s="31" customFormat="1" ht="13.8" customHeight="1" x14ac:dyDescent="0.25">
      <c r="A93" s="38" t="s">
        <v>44</v>
      </c>
      <c r="B93" s="33">
        <v>13300</v>
      </c>
      <c r="C93" s="31" t="s">
        <v>130</v>
      </c>
    </row>
    <row r="94" spans="1:3" s="31" customFormat="1" ht="13.8" customHeight="1" x14ac:dyDescent="0.25">
      <c r="A94" s="38" t="s">
        <v>45</v>
      </c>
      <c r="B94" s="33">
        <v>600</v>
      </c>
      <c r="C94" s="31" t="s">
        <v>131</v>
      </c>
    </row>
    <row r="95" spans="1:3" s="31" customFormat="1" ht="13.8" customHeight="1" x14ac:dyDescent="0.25">
      <c r="A95" s="38" t="s">
        <v>46</v>
      </c>
      <c r="B95" s="33">
        <v>7526</v>
      </c>
      <c r="C95" s="31" t="s">
        <v>132</v>
      </c>
    </row>
    <row r="96" spans="1:3" s="31" customFormat="1" ht="13.8" customHeight="1" x14ac:dyDescent="0.25">
      <c r="A96" s="38" t="s">
        <v>47</v>
      </c>
      <c r="B96" s="33">
        <v>95200</v>
      </c>
      <c r="C96" s="31" t="s">
        <v>133</v>
      </c>
    </row>
    <row r="97" spans="1:3" s="31" customFormat="1" ht="13.8" customHeight="1" x14ac:dyDescent="0.25">
      <c r="A97" s="38" t="s">
        <v>48</v>
      </c>
      <c r="B97" s="33">
        <v>18000</v>
      </c>
      <c r="C97" s="31" t="s">
        <v>134</v>
      </c>
    </row>
    <row r="98" spans="1:3" s="31" customFormat="1" ht="13.8" customHeight="1" x14ac:dyDescent="0.25">
      <c r="A98" s="38" t="s">
        <v>48</v>
      </c>
      <c r="B98" s="33">
        <v>66780</v>
      </c>
      <c r="C98" s="31" t="s">
        <v>135</v>
      </c>
    </row>
    <row r="99" spans="1:3" s="31" customFormat="1" ht="13.8" customHeight="1" x14ac:dyDescent="0.25">
      <c r="A99" s="38" t="s">
        <v>52</v>
      </c>
      <c r="B99" s="33">
        <v>45200</v>
      </c>
      <c r="C99" s="31" t="s">
        <v>136</v>
      </c>
    </row>
    <row r="100" spans="1:3" x14ac:dyDescent="0.25">
      <c r="A100" s="33"/>
      <c r="B100" s="33">
        <v>848114.77</v>
      </c>
      <c r="C100" s="33" t="s">
        <v>28</v>
      </c>
    </row>
    <row r="101" spans="1:3" s="4" customFormat="1" x14ac:dyDescent="0.3">
      <c r="A101" s="33"/>
      <c r="B101" s="33">
        <v>109499.56</v>
      </c>
      <c r="C101" s="33" t="s">
        <v>29</v>
      </c>
    </row>
    <row r="102" spans="1:3" s="4" customFormat="1" x14ac:dyDescent="0.3">
      <c r="A102" s="9" t="s">
        <v>2</v>
      </c>
      <c r="B102" s="10">
        <f>SUM(B91:B101)</f>
        <v>1771303.49</v>
      </c>
      <c r="C102" s="11"/>
    </row>
    <row r="103" spans="1:3" s="4" customFormat="1" x14ac:dyDescent="0.3">
      <c r="A103" s="29" t="s">
        <v>22</v>
      </c>
      <c r="B103" s="26"/>
      <c r="C103" s="21"/>
    </row>
    <row r="104" spans="1:3" s="4" customFormat="1" ht="30" customHeight="1" x14ac:dyDescent="0.3">
      <c r="A104" s="42" t="s">
        <v>26</v>
      </c>
      <c r="B104" s="43"/>
      <c r="C104" s="43"/>
    </row>
    <row r="105" spans="1:3" s="27" customFormat="1" ht="13.8" customHeight="1" x14ac:dyDescent="0.3">
      <c r="A105" s="33" t="s">
        <v>41</v>
      </c>
      <c r="B105" s="33">
        <v>300000</v>
      </c>
      <c r="C105" s="33" t="s">
        <v>137</v>
      </c>
    </row>
    <row r="106" spans="1:3" s="27" customFormat="1" ht="13.8" customHeight="1" x14ac:dyDescent="0.3">
      <c r="A106" s="33" t="s">
        <v>42</v>
      </c>
      <c r="B106" s="33">
        <v>136000</v>
      </c>
      <c r="C106" s="33" t="s">
        <v>138</v>
      </c>
    </row>
    <row r="107" spans="1:3" s="27" customFormat="1" ht="13.8" customHeight="1" x14ac:dyDescent="0.3">
      <c r="A107" s="33" t="s">
        <v>42</v>
      </c>
      <c r="B107" s="33">
        <v>670000</v>
      </c>
      <c r="C107" s="33" t="s">
        <v>139</v>
      </c>
    </row>
    <row r="108" spans="1:3" s="27" customFormat="1" ht="13.8" customHeight="1" x14ac:dyDescent="0.3">
      <c r="A108" s="33" t="s">
        <v>43</v>
      </c>
      <c r="B108" s="33">
        <v>71424</v>
      </c>
      <c r="C108" s="33" t="s">
        <v>140</v>
      </c>
    </row>
    <row r="109" spans="1:3" s="27" customFormat="1" ht="13.8" customHeight="1" x14ac:dyDescent="0.3">
      <c r="A109" s="33" t="s">
        <v>45</v>
      </c>
      <c r="B109" s="33">
        <v>1555</v>
      </c>
      <c r="C109" s="33" t="s">
        <v>141</v>
      </c>
    </row>
    <row r="110" spans="1:3" s="27" customFormat="1" ht="13.8" customHeight="1" x14ac:dyDescent="0.3">
      <c r="A110" s="33" t="s">
        <v>45</v>
      </c>
      <c r="B110" s="33">
        <v>8327</v>
      </c>
      <c r="C110" s="33" t="s">
        <v>142</v>
      </c>
    </row>
    <row r="111" spans="1:3" s="27" customFormat="1" ht="13.8" customHeight="1" x14ac:dyDescent="0.3">
      <c r="A111" s="33" t="s">
        <v>46</v>
      </c>
      <c r="B111" s="33">
        <v>32120.12</v>
      </c>
      <c r="C111" s="33" t="s">
        <v>143</v>
      </c>
    </row>
    <row r="112" spans="1:3" s="27" customFormat="1" ht="13.8" customHeight="1" x14ac:dyDescent="0.3">
      <c r="A112" s="33" t="s">
        <v>47</v>
      </c>
      <c r="B112" s="33">
        <v>8212.48</v>
      </c>
      <c r="C112" s="33" t="s">
        <v>144</v>
      </c>
    </row>
    <row r="113" spans="1:3" s="27" customFormat="1" ht="13.8" customHeight="1" x14ac:dyDescent="0.3">
      <c r="A113" s="33" t="s">
        <v>47</v>
      </c>
      <c r="B113" s="33">
        <v>150750</v>
      </c>
      <c r="C113" s="33" t="s">
        <v>145</v>
      </c>
    </row>
    <row r="114" spans="1:3" s="27" customFormat="1" ht="13.8" customHeight="1" x14ac:dyDescent="0.3">
      <c r="A114" s="33" t="s">
        <v>47</v>
      </c>
      <c r="B114" s="33">
        <v>73000</v>
      </c>
      <c r="C114" s="33" t="s">
        <v>146</v>
      </c>
    </row>
    <row r="115" spans="1:3" s="27" customFormat="1" ht="13.8" customHeight="1" x14ac:dyDescent="0.3">
      <c r="A115" s="33" t="s">
        <v>47</v>
      </c>
      <c r="B115" s="33">
        <v>312425</v>
      </c>
      <c r="C115" s="33" t="s">
        <v>147</v>
      </c>
    </row>
    <row r="116" spans="1:3" s="27" customFormat="1" ht="13.8" customHeight="1" x14ac:dyDescent="0.3">
      <c r="A116" s="33" t="s">
        <v>50</v>
      </c>
      <c r="B116" s="33">
        <v>21010</v>
      </c>
      <c r="C116" s="33" t="s">
        <v>148</v>
      </c>
    </row>
    <row r="117" spans="1:3" s="27" customFormat="1" ht="13.8" customHeight="1" x14ac:dyDescent="0.3">
      <c r="A117" s="33" t="s">
        <v>52</v>
      </c>
      <c r="B117" s="33">
        <v>5800</v>
      </c>
      <c r="C117" s="33" t="s">
        <v>149</v>
      </c>
    </row>
    <row r="118" spans="1:3" s="27" customFormat="1" ht="13.8" customHeight="1" x14ac:dyDescent="0.3">
      <c r="A118" s="33" t="s">
        <v>52</v>
      </c>
      <c r="B118" s="33">
        <f>21280+21280</f>
        <v>42560</v>
      </c>
      <c r="C118" s="33" t="s">
        <v>150</v>
      </c>
    </row>
    <row r="119" spans="1:3" ht="13.8" customHeight="1" x14ac:dyDescent="0.25">
      <c r="A119" s="32"/>
      <c r="B119" s="33">
        <v>1484954.2</v>
      </c>
      <c r="C119" s="4" t="s">
        <v>28</v>
      </c>
    </row>
    <row r="120" spans="1:3" s="27" customFormat="1" ht="13.8" customHeight="1" x14ac:dyDescent="0.25">
      <c r="A120" s="32"/>
      <c r="B120" s="33">
        <v>115731.55</v>
      </c>
      <c r="C120" s="31" t="s">
        <v>29</v>
      </c>
    </row>
    <row r="121" spans="1:3" x14ac:dyDescent="0.25">
      <c r="A121" s="12" t="s">
        <v>2</v>
      </c>
      <c r="B121" s="13">
        <f>SUM(B105:B120)</f>
        <v>3433869.3499999996</v>
      </c>
      <c r="C121" s="14"/>
    </row>
    <row r="122" spans="1:3" s="4" customFormat="1" x14ac:dyDescent="0.3">
      <c r="A122" s="45" t="s">
        <v>3</v>
      </c>
      <c r="B122" s="46"/>
      <c r="C122" s="46"/>
    </row>
    <row r="123" spans="1:3" s="4" customFormat="1" ht="27.6" x14ac:dyDescent="0.3">
      <c r="A123" s="34"/>
      <c r="B123" s="35">
        <v>705007.35</v>
      </c>
      <c r="C123" s="33" t="s">
        <v>31</v>
      </c>
    </row>
    <row r="124" spans="1:3" x14ac:dyDescent="0.25">
      <c r="A124" s="32"/>
      <c r="B124" s="33">
        <v>639193</v>
      </c>
      <c r="C124" s="33" t="s">
        <v>28</v>
      </c>
    </row>
    <row r="125" spans="1:3" x14ac:dyDescent="0.25">
      <c r="A125" s="32"/>
      <c r="B125" s="33">
        <v>48452.57</v>
      </c>
      <c r="C125" s="33" t="s">
        <v>29</v>
      </c>
    </row>
    <row r="126" spans="1:3" x14ac:dyDescent="0.25">
      <c r="A126" s="32"/>
      <c r="B126" s="33">
        <v>37952.78</v>
      </c>
      <c r="C126" s="33" t="s">
        <v>30</v>
      </c>
    </row>
    <row r="127" spans="1:3" x14ac:dyDescent="0.25">
      <c r="A127" s="12" t="s">
        <v>2</v>
      </c>
      <c r="B127" s="13">
        <f>SUM(B123:B126)</f>
        <v>1430605.7000000002</v>
      </c>
      <c r="C127" s="14"/>
    </row>
    <row r="128" spans="1:3" x14ac:dyDescent="0.25">
      <c r="A128" s="18"/>
      <c r="B128" s="19">
        <f>B80+B88+B102+B121+B127</f>
        <v>14473020.919999998</v>
      </c>
      <c r="C128" s="20" t="s">
        <v>5</v>
      </c>
    </row>
    <row r="129" spans="2:2" x14ac:dyDescent="0.25">
      <c r="B129" s="3"/>
    </row>
  </sheetData>
  <mergeCells count="5">
    <mergeCell ref="A2:C2"/>
    <mergeCell ref="A82:C82"/>
    <mergeCell ref="A122:C122"/>
    <mergeCell ref="A90:C90"/>
    <mergeCell ref="A104:C104"/>
  </mergeCells>
  <phoneticPr fontId="5" type="noConversion"/>
  <pageMargins left="0.25" right="0.25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Поступления</vt:lpstr>
      <vt:lpstr>Расходы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Юляшка</dc:creator>
  <cp:lastModifiedBy>Пользователь</cp:lastModifiedBy>
  <cp:lastPrinted>2017-08-23T15:27:46Z</cp:lastPrinted>
  <dcterms:created xsi:type="dcterms:W3CDTF">2017-04-06T09:22:47Z</dcterms:created>
  <dcterms:modified xsi:type="dcterms:W3CDTF">2026-06-15T11:27:55Z</dcterms:modified>
</cp:coreProperties>
</file>