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бмен Ника\Отчеты на сайт, сводные отчеты\2024\"/>
    </mc:Choice>
  </mc:AlternateContent>
  <xr:revisionPtr revIDLastSave="0" documentId="13_ncr:1_{BAA8E960-5F49-466F-A994-92988AE7D09B}" xr6:coauthVersionLast="47" xr6:coauthVersionMax="47" xr10:uidLastSave="{00000000-0000-0000-0000-000000000000}"/>
  <bookViews>
    <workbookView xWindow="-108" yWindow="-108" windowWidth="23256" windowHeight="14016" tabRatio="781" activeTab="1" xr2:uid="{00000000-000D-0000-FFFF-FFFF00000000}"/>
  </bookViews>
  <sheets>
    <sheet name="Поступления" sheetId="14" r:id="rId1"/>
    <sheet name="Расходы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4" i="6" l="1"/>
  <c r="B75" i="6"/>
  <c r="B107" i="6"/>
  <c r="B85" i="6"/>
  <c r="B69" i="6"/>
  <c r="B109" i="6"/>
  <c r="B57" i="6"/>
  <c r="A26" i="14" l="1"/>
  <c r="A27" i="14"/>
  <c r="A29" i="14" l="1"/>
  <c r="B113" i="6"/>
</calcChain>
</file>

<file path=xl/sharedStrings.xml><?xml version="1.0" encoding="utf-8"?>
<sst xmlns="http://schemas.openxmlformats.org/spreadsheetml/2006/main" count="223" uniqueCount="145">
  <si>
    <t>Сумма</t>
  </si>
  <si>
    <t>Источник / благотворитель</t>
  </si>
  <si>
    <t>Итого</t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</si>
  <si>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</si>
  <si>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</si>
  <si>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</si>
  <si>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</si>
  <si>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</si>
  <si>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</si>
  <si>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</si>
  <si>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</si>
  <si>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Проект "Активный гражданин"</t>
  </si>
  <si>
    <t>Благотворительное мобильное приложение Tooba</t>
  </si>
  <si>
    <t xml:space="preserve">Онлайн-платформа помощи животным Teddy Food </t>
  </si>
  <si>
    <t>Благотворительный аукцион Meet For Charity</t>
  </si>
  <si>
    <t>Договоры, муниципальные контракты на оказание услуг</t>
  </si>
  <si>
    <t>Частные пожертвования, сайт фонда (CloudPayments)</t>
  </si>
  <si>
    <t>Частные пожертвования, СБП</t>
  </si>
  <si>
    <t>Частные пожертвования, Билайн взносы с баланса</t>
  </si>
  <si>
    <t>Программа банка ВТБ "Мультибонус"</t>
  </si>
  <si>
    <t>Благотворительная платформа Совкомбанка "Про добро"</t>
  </si>
  <si>
    <t>Онлайн-платформа Добро Mail.ru</t>
  </si>
  <si>
    <t>Благотворительные сертификаты на Ozon.ru</t>
  </si>
  <si>
    <t>Реализация сувенирной продукции, мерча</t>
  </si>
  <si>
    <t>Выплата процентов банком</t>
  </si>
  <si>
    <t>ПРОГРАММА "ЦЕНТР ЗНАНИЙ"</t>
  </si>
  <si>
    <t>ПРОГРАММА «ПОДДЕРЖКА РЕГИОНОВ»</t>
  </si>
  <si>
    <t>ПРОГРАММА "ПРИЮТЫ"</t>
  </si>
  <si>
    <t>ПРОГРАММА «ПРОСВЕЩЕНИЕ И РАБОТА СО СТОРОННИКАМИ»</t>
  </si>
  <si>
    <t>январь</t>
  </si>
  <si>
    <t>Содержание животных, находящихся на попечении Фонда, в том числе поступивших по проектам ОСВВ и Котоспас. Строительство, ремонт и содержание приютов Фонда. Оказание ветеринарной помощи животным, находящимся на попечении Фонда, в том числе лечение в сторонних клиниках. Стерилизация животных, находящихся на попечении Фонда, реализация проектов ОСВВ, Котоспас, льготной стерилизации животных от населения</t>
  </si>
  <si>
    <t>Частные пожертвования, ВТБ</t>
  </si>
  <si>
    <t>Оказание материальной помощи благотворительным организациям и волонтерам, на попечении которых находятся бездомные животные. Помощь приютам и благополучателям (волонтерам, хозяевам животных), пострадавшим при чрезвычайных ситуациях.</t>
  </si>
  <si>
    <t>Работа Горячей линии Фонда, привлечение сторонников и общественности к деятельности фонда. Расходы на рекламу и изготовление мерча. Мастер-классы, раздача листовок волонтерами</t>
  </si>
  <si>
    <t>Лекарственные препараты</t>
  </si>
  <si>
    <t>Бензин, дизель для заправки автомобилей</t>
  </si>
  <si>
    <t>Ремонт автомобиля Лада Ларгус</t>
  </si>
  <si>
    <t>Утилизация биологических отходов и отходов класса "Б"</t>
  </si>
  <si>
    <t>Частные пожертвования, мобильный банк Тинькофф</t>
  </si>
  <si>
    <t>Пожертвования БФ "Благотворительное пожертвование"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</si>
  <si>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</si>
  <si>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</si>
  <si>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Комиссия банка</t>
  </si>
  <si>
    <t>Административно-управленческие расходы (услуги связи, почта, аренда офиса, канцелярские и хозяйственные товары, товары для офиса, расходы на оплату офисных и бух.программ, услуги hh.ru. )</t>
  </si>
  <si>
    <t xml:space="preserve">Включает в себя затраты на расходы формирования базы знаний, затраты на обучение наших сотрудников (форум, лекции, участие в конференциях) </t>
  </si>
  <si>
    <t>Благотворительные сертификаты на Giftery.ru</t>
  </si>
  <si>
    <t>Пожертвование по перечню благотворительных инициатив АО "Концерн Росэнергоатом"</t>
  </si>
  <si>
    <t>Проекты благотворительного фонда "Помощь рядом"</t>
  </si>
  <si>
    <t>Проекты благотворительного фонда "Культура благотворительности"</t>
  </si>
  <si>
    <t>Частные пожертвования, Авито</t>
  </si>
  <si>
    <t>Транспортные услуги по перевозке корма</t>
  </si>
  <si>
    <t>Корм сухой для собак</t>
  </si>
  <si>
    <t>Уборка снега за период 22.02.24-21.03.24</t>
  </si>
  <si>
    <t>22.03.2024</t>
  </si>
  <si>
    <t>06.03.2024</t>
  </si>
  <si>
    <t>19.03.2024</t>
  </si>
  <si>
    <t>28.03.2024</t>
  </si>
  <si>
    <t>Прием хирурга, с. Грей, клиника Белый клык</t>
  </si>
  <si>
    <t>Хирургические обработки, с. Грей, клиника Белый клык</t>
  </si>
  <si>
    <t>Анализы, кот Алтай, клиника Белый клык</t>
  </si>
  <si>
    <t>Прием врача, анализы, кот Кукусик, клиника Белый клык</t>
  </si>
  <si>
    <t>Стационар, анализы, исследования, с. Грей, клиника Белый клык</t>
  </si>
  <si>
    <t>Прием хирурга, хир. манипуляции, с. Грей, клиника Белый клык</t>
  </si>
  <si>
    <t>Прием врача, анализы, исследования, кот Хомяк, клиника Белый клык</t>
  </si>
  <si>
    <t>Хирургические манипуляции, лечение в стационаре, анализы, исследования, с. Грей, клиника Белый клык</t>
  </si>
  <si>
    <t>Хирургическая операция, лечение в стационаре, анализы, исследования, с. Грей, клиника Белый клык</t>
  </si>
  <si>
    <t>Ветеринарные препараты (Телазол)</t>
  </si>
  <si>
    <t>Ветеринарные препараты (Ксила, Алюник, Амоксициллин), мед. расходные материалы (салфетки, пеленки, шприцы)</t>
  </si>
  <si>
    <t>Переноски для кошек</t>
  </si>
  <si>
    <t>Ветеринарные препараты (вакцины)</t>
  </si>
  <si>
    <t>Переноски для животных, ветеринарные препараты</t>
  </si>
  <si>
    <t>Ветеринарные препараты (вакцины, Кладакса, Синуксол, Синулокс)</t>
  </si>
  <si>
    <t>Медицинские материалы (хирургическая нить)</t>
  </si>
  <si>
    <t>Медицинское оборудование (осветитель диагностический, штатив)</t>
  </si>
  <si>
    <t>Медицинское оборудование и мебель (стерилизатор воздушный, рециркулятор бактерицидный, стол инструментальный)</t>
  </si>
  <si>
    <t>Товары для животных</t>
  </si>
  <si>
    <t>Консультации стоматолога, кошка Делика, кошка Ириска, кошка Сирень, кот Ландыш, клиника 101 Далматинец Сходня</t>
  </si>
  <si>
    <t>Передержка собак за период 01.02.24-29.02.24</t>
  </si>
  <si>
    <t>Хозяйственные товары</t>
  </si>
  <si>
    <t>Измерительные приборы (термометры, гигрометры)</t>
  </si>
  <si>
    <t>Медицинские и хозяйственные расходные материалы (опрыскиватель, полоски индикаторные, дез. средство, журнал учета)</t>
  </si>
  <si>
    <t>Медицинское оборудование, инструмент, расходные материалы</t>
  </si>
  <si>
    <t>Хозяйственные товары, бытовая химия</t>
  </si>
  <si>
    <t>Канцелярские товары и расходные материалы</t>
  </si>
  <si>
    <t xml:space="preserve"> Ремонт автомобиля Лада Ларгус </t>
  </si>
  <si>
    <t>Корм для кошек и собак, наполнитель для туалета кошек</t>
  </si>
  <si>
    <t>Наполнитель для туалета кошек</t>
  </si>
  <si>
    <t>Корм для кошек и собак</t>
  </si>
  <si>
    <t>Проведение анализа воды</t>
  </si>
  <si>
    <t>Аренду земельного участка</t>
  </si>
  <si>
    <t>Оплата задолженности по предоставлению права проезда и организации дорожного движения по платным участкам</t>
  </si>
  <si>
    <t>12.03.2024</t>
  </si>
  <si>
    <t>Консультации стоматолога, операция, собака Бруно, кот Василий, кот Кекс, кошка Милашка, клиника 101 Далматинец Сходня</t>
  </si>
  <si>
    <t>25.03.2024</t>
  </si>
  <si>
    <t>04.03.2024</t>
  </si>
  <si>
    <t>05.03.2024</t>
  </si>
  <si>
    <t>26.03.2024</t>
  </si>
  <si>
    <t>Оборудование и инструмент</t>
  </si>
  <si>
    <t>17.03.2024</t>
  </si>
  <si>
    <t>18.03.2024</t>
  </si>
  <si>
    <t>01.03.2024</t>
  </si>
  <si>
    <t>07.03.2024</t>
  </si>
  <si>
    <t>11.03.2024</t>
  </si>
  <si>
    <t>21.03.2024</t>
  </si>
  <si>
    <t>Строительные материалы</t>
  </si>
  <si>
    <t>Ветеринарные услуги, СББЖ</t>
  </si>
  <si>
    <t>Микрочипы в шприце</t>
  </si>
  <si>
    <t>Тепловое оборудование (обогреватели инфракрасные)</t>
  </si>
  <si>
    <t>Веринарные услуги, кот Алтай, клиника Оригами</t>
  </si>
  <si>
    <t>Услуги hh.ru, поиск программных сотрудников</t>
  </si>
  <si>
    <t>Аренда контейнера для ТКО</t>
  </si>
  <si>
    <t>Вывоз ТКО, центр "Мокрый нос"</t>
  </si>
  <si>
    <t>Вывоз ТКО, приют "Ника"</t>
  </si>
  <si>
    <t>29.03.2024</t>
  </si>
  <si>
    <t>13.03.2024</t>
  </si>
  <si>
    <t>Командировочные расходы, фестиваль Woof Новосибирск</t>
  </si>
  <si>
    <t>Услуги по организации получения информационного письма на продукцию</t>
  </si>
  <si>
    <t>Право использования сервиса Vigbo, сайт Fond-nika, тариф "Бизнес"</t>
  </si>
  <si>
    <t>Размещение рекламно-информационных материалов в сервисе Ads.vk.com</t>
  </si>
  <si>
    <t>Изготовление аудиоролика для размещения рекламы на радио, фестиваль Woof Новосибирск</t>
  </si>
  <si>
    <t>Размещение рекламы на радио, фестиваль Woof Новосибирск</t>
  </si>
  <si>
    <t>Обеды на мероприятие</t>
  </si>
  <si>
    <t>Сувенирная продукция (мерч), сумка-шоппер</t>
  </si>
  <si>
    <t>Услуги сервиса Avito (пристройство животных)</t>
  </si>
  <si>
    <t>Услуги типографии (листовки, наклейки, стикерпаки)</t>
  </si>
  <si>
    <t>Услуги типографии (листовки для ЗГ)</t>
  </si>
  <si>
    <t>Услуги типографии (листовки, наклейки для свечей)</t>
  </si>
  <si>
    <t>Услуги доставки</t>
  </si>
  <si>
    <t>Размещение рекламно-информационных материалов (наружная реклама), фестиваль Woof Новосибирск</t>
  </si>
  <si>
    <t>15.03.2024</t>
  </si>
  <si>
    <t>14.03.2024</t>
  </si>
  <si>
    <t>27.03.2024</t>
  </si>
  <si>
    <t>Повышение квалификации, программа "Оцениваем грантовую заявку глазами эксперта"</t>
  </si>
  <si>
    <t>Отлов кошек, оказание услуг по обследованию подвалов домов, попадающих под снос по программе реновации за 2 месяца</t>
  </si>
  <si>
    <t>Услуги зоотакси</t>
  </si>
  <si>
    <t>Услуги по продвижению группы в социальной сети Вконтакте</t>
  </si>
  <si>
    <t>Аренда и оформление ретро-гирляндами, фестиваль Woof Новосибирск</t>
  </si>
  <si>
    <t>Услуги связи (интернет) за период 01.03.24 - 31.03.24</t>
  </si>
  <si>
    <t>Электроэнергия за период 01.03.24 - 31.03.24</t>
  </si>
  <si>
    <t>Лабораторные исследования за период 01.02.24 - 28.02.24, лаборатория Vet Union</t>
  </si>
  <si>
    <t>Электроэнергия за период 01.02.24-29.02.24</t>
  </si>
  <si>
    <t>Электроэнергия за период 01.03.24-31.03.24</t>
  </si>
  <si>
    <t>Погрузочно-разгрузочные работы за период 22.02.24-21.03.24</t>
  </si>
  <si>
    <t>Аренда склада за период 22.03.24-21.04.24</t>
  </si>
  <si>
    <t>Вознаграждение за информирование Участников на сайте multibonus.ru за период 01.02.24-29.02.24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</si>
</sst>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6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48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4" fontId="1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14" fontId="7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8" fillId="0" borderId="0" xfId="0" applyFont="1" applyFill="1" applyAlignment="1" applyProtection="1">
      <alignment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4" fontId="9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4" fontId="9" fillId="0" borderId="0" xfId="0" applyNumberFormat="1" applyFont="1" applyFill="1" applyAlignment="1" applyProtection="1">
      <alignment horizontal="left" vertical="center"/>
    </xf>
    <xf numFmtId="4" fontId="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left" vertical="center"/>
    </xf>
    <xf numFmtId="0" fontId="11" fillId="0" borderId="0" xfId="0" applyFont="1" applyFill="1" applyProtection="1"/>
    <xf numFmtId="4" fontId="3" fillId="2" borderId="2" xfId="0" applyNumberFormat="1" applyFont="1" applyFill="1" applyBorder="1" applyAlignment="1" applyProtection="1">
      <alignment horizontal="left" vertical="top" wrapText="1"/>
    </xf>
    <xf numFmtId="4" fontId="1" fillId="2" borderId="2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2" fillId="3" borderId="0" xfId="0" applyNumberFormat="1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 wrapText="1"/>
    </xf>
    <xf numFmtId="4" fontId="3" fillId="2" borderId="5" xfId="0" applyNumberFormat="1" applyFont="1" applyFill="1" applyBorder="1" applyAlignment="1" applyProtection="1">
      <alignment horizontal="left" vertical="top" wrapText="1"/>
    </xf>
    <xf numFmtId="4" fontId="1" fillId="2" borderId="5" xfId="0" applyNumberFormat="1" applyFont="1" applyFill="1" applyBorder="1" applyAlignment="1" applyProtection="1">
      <alignment horizontal="left" vertical="top" wrapText="1"/>
    </xf>
    <xf numFmtId="4" fontId="2" fillId="2" borderId="5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C29"/>
  <sheetViews>
    <sheetView workbookViewId="0">
      <selection activeCell="A2" sqref="A2"/>
    </sheetView>
  </sheetViews>
  <sheetFormatPr defaultRowHeight="13.8" x14ac:dyDescent="0.25"/>
  <cols>
    <col min="1" max="1" width="15.77734375" style="8" customWidth="1"/>
    <col min="2" max="2" width="100.77734375" style="6" customWidth="1"/>
    <col min="3" max="243" width="9.109375" style="1"/>
    <col min="244" max="244" width="100.6640625" style="1" customWidth="1"/>
    <col min="245" max="257" width="25.6640625" style="1" customWidth="1"/>
    <col min="258" max="499" width="9.109375" style="1"/>
    <col min="500" max="500" width="100.6640625" style="1" customWidth="1"/>
    <col min="501" max="513" width="25.6640625" style="1" customWidth="1"/>
    <col min="514" max="755" width="9.109375" style="1"/>
    <col min="756" max="756" width="100.6640625" style="1" customWidth="1"/>
    <col min="757" max="769" width="25.6640625" style="1" customWidth="1"/>
    <col min="770" max="1011" width="9.109375" style="1"/>
    <col min="1012" max="1012" width="100.6640625" style="1" customWidth="1"/>
    <col min="1013" max="1025" width="25.6640625" style="1" customWidth="1"/>
    <col min="1026" max="1267" width="9.109375" style="1"/>
    <col min="1268" max="1268" width="100.6640625" style="1" customWidth="1"/>
    <col min="1269" max="1281" width="25.6640625" style="1" customWidth="1"/>
    <col min="1282" max="1523" width="9.109375" style="1"/>
    <col min="1524" max="1524" width="100.6640625" style="1" customWidth="1"/>
    <col min="1525" max="1537" width="25.6640625" style="1" customWidth="1"/>
    <col min="1538" max="1779" width="9.109375" style="1"/>
    <col min="1780" max="1780" width="100.6640625" style="1" customWidth="1"/>
    <col min="1781" max="1793" width="25.6640625" style="1" customWidth="1"/>
    <col min="1794" max="2035" width="9.109375" style="1"/>
    <col min="2036" max="2036" width="100.6640625" style="1" customWidth="1"/>
    <col min="2037" max="2049" width="25.6640625" style="1" customWidth="1"/>
    <col min="2050" max="2291" width="9.109375" style="1"/>
    <col min="2292" max="2292" width="100.6640625" style="1" customWidth="1"/>
    <col min="2293" max="2305" width="25.6640625" style="1" customWidth="1"/>
    <col min="2306" max="2547" width="9.109375" style="1"/>
    <col min="2548" max="2548" width="100.6640625" style="1" customWidth="1"/>
    <col min="2549" max="2561" width="25.6640625" style="1" customWidth="1"/>
    <col min="2562" max="2803" width="9.109375" style="1"/>
    <col min="2804" max="2804" width="100.6640625" style="1" customWidth="1"/>
    <col min="2805" max="2817" width="25.6640625" style="1" customWidth="1"/>
    <col min="2818" max="3059" width="9.109375" style="1"/>
    <col min="3060" max="3060" width="100.6640625" style="1" customWidth="1"/>
    <col min="3061" max="3073" width="25.6640625" style="1" customWidth="1"/>
    <col min="3074" max="3315" width="9.109375" style="1"/>
    <col min="3316" max="3316" width="100.6640625" style="1" customWidth="1"/>
    <col min="3317" max="3329" width="25.6640625" style="1" customWidth="1"/>
    <col min="3330" max="3571" width="9.109375" style="1"/>
    <col min="3572" max="3572" width="100.6640625" style="1" customWidth="1"/>
    <col min="3573" max="3585" width="25.6640625" style="1" customWidth="1"/>
    <col min="3586" max="3827" width="9.109375" style="1"/>
    <col min="3828" max="3828" width="100.6640625" style="1" customWidth="1"/>
    <col min="3829" max="3841" width="25.6640625" style="1" customWidth="1"/>
    <col min="3842" max="4083" width="9.109375" style="1"/>
    <col min="4084" max="4084" width="100.6640625" style="1" customWidth="1"/>
    <col min="4085" max="4097" width="25.6640625" style="1" customWidth="1"/>
    <col min="4098" max="4339" width="9.109375" style="1"/>
    <col min="4340" max="4340" width="100.6640625" style="1" customWidth="1"/>
    <col min="4341" max="4353" width="25.6640625" style="1" customWidth="1"/>
    <col min="4354" max="4595" width="9.109375" style="1"/>
    <col min="4596" max="4596" width="100.6640625" style="1" customWidth="1"/>
    <col min="4597" max="4609" width="25.6640625" style="1" customWidth="1"/>
    <col min="4610" max="4851" width="9.109375" style="1"/>
    <col min="4852" max="4852" width="100.6640625" style="1" customWidth="1"/>
    <col min="4853" max="4865" width="25.6640625" style="1" customWidth="1"/>
    <col min="4866" max="5107" width="9.109375" style="1"/>
    <col min="5108" max="5108" width="100.6640625" style="1" customWidth="1"/>
    <col min="5109" max="5121" width="25.6640625" style="1" customWidth="1"/>
    <col min="5122" max="5363" width="9.109375" style="1"/>
    <col min="5364" max="5364" width="100.6640625" style="1" customWidth="1"/>
    <col min="5365" max="5377" width="25.6640625" style="1" customWidth="1"/>
    <col min="5378" max="5619" width="9.109375" style="1"/>
    <col min="5620" max="5620" width="100.6640625" style="1" customWidth="1"/>
    <col min="5621" max="5633" width="25.6640625" style="1" customWidth="1"/>
    <col min="5634" max="5875" width="9.109375" style="1"/>
    <col min="5876" max="5876" width="100.6640625" style="1" customWidth="1"/>
    <col min="5877" max="5889" width="25.6640625" style="1" customWidth="1"/>
    <col min="5890" max="6131" width="9.109375" style="1"/>
    <col min="6132" max="6132" width="100.6640625" style="1" customWidth="1"/>
    <col min="6133" max="6145" width="25.6640625" style="1" customWidth="1"/>
    <col min="6146" max="6387" width="9.109375" style="1"/>
    <col min="6388" max="6388" width="100.6640625" style="1" customWidth="1"/>
    <col min="6389" max="6401" width="25.6640625" style="1" customWidth="1"/>
    <col min="6402" max="6643" width="9.109375" style="1"/>
    <col min="6644" max="6644" width="100.6640625" style="1" customWidth="1"/>
    <col min="6645" max="6657" width="25.6640625" style="1" customWidth="1"/>
    <col min="6658" max="6899" width="9.109375" style="1"/>
    <col min="6900" max="6900" width="100.6640625" style="1" customWidth="1"/>
    <col min="6901" max="6913" width="25.6640625" style="1" customWidth="1"/>
    <col min="6914" max="7155" width="9.109375" style="1"/>
    <col min="7156" max="7156" width="100.6640625" style="1" customWidth="1"/>
    <col min="7157" max="7169" width="25.6640625" style="1" customWidth="1"/>
    <col min="7170" max="7411" width="9.109375" style="1"/>
    <col min="7412" max="7412" width="100.6640625" style="1" customWidth="1"/>
    <col min="7413" max="7425" width="25.6640625" style="1" customWidth="1"/>
    <col min="7426" max="7667" width="9.109375" style="1"/>
    <col min="7668" max="7668" width="100.6640625" style="1" customWidth="1"/>
    <col min="7669" max="7681" width="25.6640625" style="1" customWidth="1"/>
    <col min="7682" max="7923" width="9.109375" style="1"/>
    <col min="7924" max="7924" width="100.6640625" style="1" customWidth="1"/>
    <col min="7925" max="7937" width="25.6640625" style="1" customWidth="1"/>
    <col min="7938" max="8179" width="9.109375" style="1"/>
    <col min="8180" max="8180" width="100.6640625" style="1" customWidth="1"/>
    <col min="8181" max="8193" width="25.6640625" style="1" customWidth="1"/>
    <col min="8194" max="8435" width="9.109375" style="1"/>
    <col min="8436" max="8436" width="100.6640625" style="1" customWidth="1"/>
    <col min="8437" max="8449" width="25.6640625" style="1" customWidth="1"/>
    <col min="8450" max="8691" width="9.109375" style="1"/>
    <col min="8692" max="8692" width="100.6640625" style="1" customWidth="1"/>
    <col min="8693" max="8705" width="25.6640625" style="1" customWidth="1"/>
    <col min="8706" max="8947" width="9.109375" style="1"/>
    <col min="8948" max="8948" width="100.6640625" style="1" customWidth="1"/>
    <col min="8949" max="8961" width="25.6640625" style="1" customWidth="1"/>
    <col min="8962" max="9203" width="9.109375" style="1"/>
    <col min="9204" max="9204" width="100.6640625" style="1" customWidth="1"/>
    <col min="9205" max="9217" width="25.6640625" style="1" customWidth="1"/>
    <col min="9218" max="9459" width="9.109375" style="1"/>
    <col min="9460" max="9460" width="100.6640625" style="1" customWidth="1"/>
    <col min="9461" max="9473" width="25.6640625" style="1" customWidth="1"/>
    <col min="9474" max="9715" width="9.109375" style="1"/>
    <col min="9716" max="9716" width="100.6640625" style="1" customWidth="1"/>
    <col min="9717" max="9729" width="25.6640625" style="1" customWidth="1"/>
    <col min="9730" max="9971" width="9.109375" style="1"/>
    <col min="9972" max="9972" width="100.6640625" style="1" customWidth="1"/>
    <col min="9973" max="9985" width="25.6640625" style="1" customWidth="1"/>
    <col min="9986" max="10227" width="9.109375" style="1"/>
    <col min="10228" max="10228" width="100.6640625" style="1" customWidth="1"/>
    <col min="10229" max="10241" width="25.6640625" style="1" customWidth="1"/>
    <col min="10242" max="10483" width="9.109375" style="1"/>
    <col min="10484" max="10484" width="100.6640625" style="1" customWidth="1"/>
    <col min="10485" max="10497" width="25.6640625" style="1" customWidth="1"/>
    <col min="10498" max="10739" width="9.109375" style="1"/>
    <col min="10740" max="10740" width="100.6640625" style="1" customWidth="1"/>
    <col min="10741" max="10753" width="25.6640625" style="1" customWidth="1"/>
    <col min="10754" max="10995" width="9.109375" style="1"/>
    <col min="10996" max="10996" width="100.6640625" style="1" customWidth="1"/>
    <col min="10997" max="11009" width="25.6640625" style="1" customWidth="1"/>
    <col min="11010" max="11251" width="9.109375" style="1"/>
    <col min="11252" max="11252" width="100.6640625" style="1" customWidth="1"/>
    <col min="11253" max="11265" width="25.6640625" style="1" customWidth="1"/>
    <col min="11266" max="11507" width="9.109375" style="1"/>
    <col min="11508" max="11508" width="100.6640625" style="1" customWidth="1"/>
    <col min="11509" max="11521" width="25.6640625" style="1" customWidth="1"/>
    <col min="11522" max="11763" width="9.109375" style="1"/>
    <col min="11764" max="11764" width="100.6640625" style="1" customWidth="1"/>
    <col min="11765" max="11777" width="25.6640625" style="1" customWidth="1"/>
    <col min="11778" max="12019" width="9.109375" style="1"/>
    <col min="12020" max="12020" width="100.6640625" style="1" customWidth="1"/>
    <col min="12021" max="12033" width="25.6640625" style="1" customWidth="1"/>
    <col min="12034" max="12275" width="9.109375" style="1"/>
    <col min="12276" max="12276" width="100.6640625" style="1" customWidth="1"/>
    <col min="12277" max="12289" width="25.6640625" style="1" customWidth="1"/>
    <col min="12290" max="12531" width="9.109375" style="1"/>
    <col min="12532" max="12532" width="100.6640625" style="1" customWidth="1"/>
    <col min="12533" max="12545" width="25.6640625" style="1" customWidth="1"/>
    <col min="12546" max="12787" width="9.109375" style="1"/>
    <col min="12788" max="12788" width="100.6640625" style="1" customWidth="1"/>
    <col min="12789" max="12801" width="25.6640625" style="1" customWidth="1"/>
    <col min="12802" max="13043" width="9.109375" style="1"/>
    <col min="13044" max="13044" width="100.6640625" style="1" customWidth="1"/>
    <col min="13045" max="13057" width="25.6640625" style="1" customWidth="1"/>
    <col min="13058" max="13299" width="9.109375" style="1"/>
    <col min="13300" max="13300" width="100.6640625" style="1" customWidth="1"/>
    <col min="13301" max="13313" width="25.6640625" style="1" customWidth="1"/>
    <col min="13314" max="13555" width="9.109375" style="1"/>
    <col min="13556" max="13556" width="100.6640625" style="1" customWidth="1"/>
    <col min="13557" max="13569" width="25.6640625" style="1" customWidth="1"/>
    <col min="13570" max="13811" width="9.109375" style="1"/>
    <col min="13812" max="13812" width="100.6640625" style="1" customWidth="1"/>
    <col min="13813" max="13825" width="25.6640625" style="1" customWidth="1"/>
    <col min="13826" max="14067" width="9.109375" style="1"/>
    <col min="14068" max="14068" width="100.6640625" style="1" customWidth="1"/>
    <col min="14069" max="14081" width="25.6640625" style="1" customWidth="1"/>
    <col min="14082" max="14323" width="9.109375" style="1"/>
    <col min="14324" max="14324" width="100.6640625" style="1" customWidth="1"/>
    <col min="14325" max="14337" width="25.6640625" style="1" customWidth="1"/>
    <col min="14338" max="14579" width="9.109375" style="1"/>
    <col min="14580" max="14580" width="100.6640625" style="1" customWidth="1"/>
    <col min="14581" max="14593" width="25.6640625" style="1" customWidth="1"/>
    <col min="14594" max="14835" width="9.109375" style="1"/>
    <col min="14836" max="14836" width="100.6640625" style="1" customWidth="1"/>
    <col min="14837" max="14849" width="25.6640625" style="1" customWidth="1"/>
    <col min="14850" max="15091" width="9.109375" style="1"/>
    <col min="15092" max="15092" width="100.6640625" style="1" customWidth="1"/>
    <col min="15093" max="15105" width="25.6640625" style="1" customWidth="1"/>
    <col min="15106" max="15347" width="9.109375" style="1"/>
    <col min="15348" max="15348" width="100.6640625" style="1" customWidth="1"/>
    <col min="15349" max="15361" width="25.6640625" style="1" customWidth="1"/>
    <col min="15362" max="15603" width="9.109375" style="1"/>
    <col min="15604" max="15604" width="100.6640625" style="1" customWidth="1"/>
    <col min="15605" max="15617" width="25.6640625" style="1" customWidth="1"/>
    <col min="15618" max="15859" width="9.109375" style="1"/>
    <col min="15860" max="15860" width="100.6640625" style="1" customWidth="1"/>
    <col min="15861" max="15873" width="25.6640625" style="1" customWidth="1"/>
    <col min="15874" max="16115" width="9.109375" style="1"/>
    <col min="16116" max="16116" width="100.6640625" style="1" customWidth="1"/>
    <col min="16117" max="16129" width="25.6640625" style="1" customWidth="1"/>
    <col min="16130" max="16382" width="9.109375" style="1"/>
    <col min="16383" max="16384" width="9.109375" style="1" customWidth="1"/>
  </cols>
  <sheetData>
    <row r="1" spans="1:2" s="7" customFormat="1" x14ac:dyDescent="0.25">
      <c r="A1" s="18" t="s">
        <v>0</v>
      </c>
      <c r="B1" s="19" t="s">
        <v>1</v>
      </c>
    </row>
    <row r="2" spans="1:2" x14ac:dyDescent="0.25">
      <c r="A2" s="42">
        <v>749315</v>
      </c>
      <c r="B2" s="6" t="s">
        <v>6</v>
      </c>
    </row>
    <row r="3" spans="1:2" x14ac:dyDescent="0.25">
      <c r="A3" s="42">
        <v>500</v>
      </c>
      <c r="B3" s="6" t="s">
        <v>7</v>
      </c>
    </row>
    <row r="4" spans="1:2" x14ac:dyDescent="0.25">
      <c r="A4" s="42">
        <v>3611721.21</v>
      </c>
      <c r="B4" s="6" t="s">
        <v>16</v>
      </c>
    </row>
    <row r="5" spans="1:2" x14ac:dyDescent="0.25">
      <c r="A5" s="42">
        <v>31520.84</v>
      </c>
      <c r="B5" s="6" t="s">
        <v>8</v>
      </c>
    </row>
    <row r="6" spans="1:2" x14ac:dyDescent="0.25">
      <c r="A6" s="42">
        <v>556322</v>
      </c>
      <c r="B6" s="6" t="s">
        <v>17</v>
      </c>
    </row>
    <row r="7" spans="1:2" x14ac:dyDescent="0.25">
      <c r="A7" s="42">
        <v>12434.88</v>
      </c>
      <c r="B7" s="6" t="s">
        <v>18</v>
      </c>
    </row>
    <row r="8" spans="1:2" x14ac:dyDescent="0.25">
      <c r="A8" s="42">
        <v>2900</v>
      </c>
      <c r="B8" s="6" t="s">
        <v>31</v>
      </c>
    </row>
    <row r="9" spans="1:2" x14ac:dyDescent="0.25">
      <c r="A9" s="42">
        <v>201400</v>
      </c>
      <c r="B9" s="6" t="s">
        <v>49</v>
      </c>
    </row>
    <row r="10" spans="1:2" x14ac:dyDescent="0.25">
      <c r="A10" s="42">
        <v>326819.87</v>
      </c>
      <c r="B10" s="6" t="s">
        <v>38</v>
      </c>
    </row>
    <row r="11" spans="1:2" ht="13.2" customHeight="1" x14ac:dyDescent="0.25">
      <c r="A11" s="42">
        <v>160113</v>
      </c>
      <c r="B11" s="6" t="s">
        <v>9</v>
      </c>
    </row>
    <row r="12" spans="1:2" ht="13.2" customHeight="1" x14ac:dyDescent="0.25">
      <c r="A12" s="42">
        <v>500000</v>
      </c>
      <c r="B12" s="6" t="s">
        <v>46</v>
      </c>
    </row>
    <row r="13" spans="1:2" x14ac:dyDescent="0.25">
      <c r="A13" s="42">
        <v>420383</v>
      </c>
      <c r="B13" s="6" t="s">
        <v>10</v>
      </c>
    </row>
    <row r="14" spans="1:2" x14ac:dyDescent="0.25">
      <c r="A14" s="42">
        <v>74500</v>
      </c>
      <c r="B14" s="6" t="s">
        <v>11</v>
      </c>
    </row>
    <row r="15" spans="1:2" ht="14.4" customHeight="1" x14ac:dyDescent="0.25">
      <c r="A15" s="42">
        <v>223230.9</v>
      </c>
      <c r="B15" s="6" t="s">
        <v>19</v>
      </c>
    </row>
    <row r="16" spans="1:2" x14ac:dyDescent="0.25">
      <c r="A16" s="42">
        <v>232913</v>
      </c>
      <c r="B16" s="6" t="s">
        <v>20</v>
      </c>
    </row>
    <row r="17" spans="1:3" x14ac:dyDescent="0.25">
      <c r="A17" s="42">
        <v>35840.379999999997</v>
      </c>
      <c r="B17" s="6" t="s">
        <v>12</v>
      </c>
    </row>
    <row r="18" spans="1:3" x14ac:dyDescent="0.25">
      <c r="A18" s="42">
        <v>35415</v>
      </c>
      <c r="B18" s="6" t="s">
        <v>13</v>
      </c>
    </row>
    <row r="19" spans="1:3" x14ac:dyDescent="0.25">
      <c r="A19" s="42">
        <v>210323</v>
      </c>
      <c r="B19" s="6" t="s">
        <v>21</v>
      </c>
    </row>
    <row r="20" spans="1:3" x14ac:dyDescent="0.25">
      <c r="A20" s="42">
        <v>294500</v>
      </c>
      <c r="B20" s="6" t="s">
        <v>14</v>
      </c>
    </row>
    <row r="21" spans="1:3" x14ac:dyDescent="0.25">
      <c r="A21" s="42">
        <v>68551.179999999993</v>
      </c>
      <c r="B21" s="6" t="s">
        <v>22</v>
      </c>
    </row>
    <row r="22" spans="1:3" x14ac:dyDescent="0.25">
      <c r="A22" s="42">
        <v>100</v>
      </c>
      <c r="B22" s="6" t="s">
        <v>48</v>
      </c>
    </row>
    <row r="23" spans="1:3" x14ac:dyDescent="0.25">
      <c r="A23" s="42">
        <v>1100000</v>
      </c>
      <c r="B23" s="6" t="s">
        <v>47</v>
      </c>
    </row>
    <row r="24" spans="1:3" x14ac:dyDescent="0.25">
      <c r="A24" s="42">
        <v>12906.17</v>
      </c>
      <c r="B24" s="37" t="s">
        <v>39</v>
      </c>
    </row>
    <row r="25" spans="1:3" ht="14.4" x14ac:dyDescent="0.3">
      <c r="A25" s="42">
        <v>1843.97</v>
      </c>
      <c r="B25" s="6" t="s">
        <v>45</v>
      </c>
      <c r="C25" s="38"/>
    </row>
    <row r="26" spans="1:3" x14ac:dyDescent="0.25">
      <c r="A26" s="42">
        <f>1077664.76+45000+3047+30000</f>
        <v>1155711.76</v>
      </c>
      <c r="B26" s="6" t="s">
        <v>15</v>
      </c>
    </row>
    <row r="27" spans="1:3" x14ac:dyDescent="0.25">
      <c r="A27" s="42">
        <f>457.8</f>
        <v>457.8</v>
      </c>
      <c r="B27" s="6" t="s">
        <v>23</v>
      </c>
    </row>
    <row r="28" spans="1:3" x14ac:dyDescent="0.25">
      <c r="A28" s="42">
        <v>993523.41</v>
      </c>
      <c r="B28" s="6" t="s">
        <v>24</v>
      </c>
    </row>
    <row r="29" spans="1:3" x14ac:dyDescent="0.25">
      <c r="A29" s="20">
        <f>SUM(A2:A28)</f>
        <v>11013246.370000001</v>
      </c>
      <c r="B29" s="19" t="s"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25"/>
  <sheetViews>
    <sheetView tabSelected="1" workbookViewId="0">
      <selection activeCell="C99" sqref="C1:C1048576"/>
    </sheetView>
  </sheetViews>
  <sheetFormatPr defaultColWidth="9.109375" defaultRowHeight="13.8" x14ac:dyDescent="0.25"/>
  <cols>
    <col min="1" max="1" width="15.77734375" style="7" customWidth="1"/>
    <col min="2" max="2" width="15.77734375" style="2" customWidth="1"/>
    <col min="3" max="3" width="115.77734375" style="1" customWidth="1"/>
    <col min="4" max="16384" width="9.109375" style="1"/>
  </cols>
  <sheetData>
    <row r="1" spans="1:3" x14ac:dyDescent="0.25">
      <c r="A1" s="33" t="s">
        <v>27</v>
      </c>
      <c r="B1" s="25"/>
      <c r="C1" s="26"/>
    </row>
    <row r="2" spans="1:3" s="5" customFormat="1" ht="53.4" customHeight="1" x14ac:dyDescent="0.25">
      <c r="A2" s="45" t="s">
        <v>30</v>
      </c>
      <c r="B2" s="46"/>
      <c r="C2" s="46"/>
    </row>
    <row r="3" spans="1:3" s="36" customFormat="1" ht="13.8" customHeight="1" x14ac:dyDescent="0.25">
      <c r="A3" s="43" t="s">
        <v>100</v>
      </c>
      <c r="B3" s="44">
        <v>4215000</v>
      </c>
      <c r="C3" s="44" t="s">
        <v>97</v>
      </c>
    </row>
    <row r="4" spans="1:3" s="36" customFormat="1" ht="13.8" customHeight="1" x14ac:dyDescent="0.25">
      <c r="A4" s="43" t="s">
        <v>100</v>
      </c>
      <c r="B4" s="44">
        <v>3500</v>
      </c>
      <c r="C4" s="44" t="s">
        <v>137</v>
      </c>
    </row>
    <row r="5" spans="1:3" s="36" customFormat="1" ht="13.8" customHeight="1" x14ac:dyDescent="0.25">
      <c r="A5" s="43" t="s">
        <v>94</v>
      </c>
      <c r="B5" s="44">
        <v>6900</v>
      </c>
      <c r="C5" s="44" t="s">
        <v>73</v>
      </c>
    </row>
    <row r="6" spans="1:3" s="36" customFormat="1" ht="13.8" customHeight="1" x14ac:dyDescent="0.25">
      <c r="A6" s="43" t="s">
        <v>94</v>
      </c>
      <c r="B6" s="44">
        <v>58599</v>
      </c>
      <c r="C6" s="44" t="s">
        <v>74</v>
      </c>
    </row>
    <row r="7" spans="1:3" s="36" customFormat="1" ht="13.8" customHeight="1" x14ac:dyDescent="0.25">
      <c r="A7" s="43" t="s">
        <v>94</v>
      </c>
      <c r="B7" s="44">
        <v>2051</v>
      </c>
      <c r="C7" s="44" t="s">
        <v>78</v>
      </c>
    </row>
    <row r="8" spans="1:3" s="36" customFormat="1" ht="13.8" customHeight="1" x14ac:dyDescent="0.25">
      <c r="A8" s="43" t="s">
        <v>95</v>
      </c>
      <c r="B8" s="44">
        <v>15073</v>
      </c>
      <c r="C8" s="44" t="s">
        <v>79</v>
      </c>
    </row>
    <row r="9" spans="1:3" s="36" customFormat="1" ht="13.8" customHeight="1" x14ac:dyDescent="0.25">
      <c r="A9" s="43" t="s">
        <v>95</v>
      </c>
      <c r="B9" s="44">
        <v>20732.52</v>
      </c>
      <c r="C9" s="44" t="s">
        <v>34</v>
      </c>
    </row>
    <row r="10" spans="1:3" s="36" customFormat="1" ht="13.8" customHeight="1" x14ac:dyDescent="0.25">
      <c r="A10" s="43" t="s">
        <v>95</v>
      </c>
      <c r="B10" s="44">
        <v>47395</v>
      </c>
      <c r="C10" s="44" t="s">
        <v>139</v>
      </c>
    </row>
    <row r="11" spans="1:3" s="4" customFormat="1" x14ac:dyDescent="0.3">
      <c r="A11" s="43" t="s">
        <v>95</v>
      </c>
      <c r="B11" s="44">
        <v>141390</v>
      </c>
      <c r="C11" s="44" t="s">
        <v>138</v>
      </c>
    </row>
    <row r="12" spans="1:3" x14ac:dyDescent="0.25">
      <c r="A12" s="43" t="s">
        <v>54</v>
      </c>
      <c r="B12" s="44">
        <v>2000</v>
      </c>
      <c r="C12" s="44" t="s">
        <v>88</v>
      </c>
    </row>
    <row r="13" spans="1:3" s="4" customFormat="1" x14ac:dyDescent="0.3">
      <c r="A13" s="43" t="s">
        <v>54</v>
      </c>
      <c r="B13" s="44">
        <v>4061.6</v>
      </c>
      <c r="C13" s="44" t="s">
        <v>37</v>
      </c>
    </row>
    <row r="14" spans="1:3" s="36" customFormat="1" ht="13.8" customHeight="1" x14ac:dyDescent="0.25">
      <c r="A14" s="43" t="s">
        <v>101</v>
      </c>
      <c r="B14" s="44">
        <v>3325</v>
      </c>
      <c r="C14" s="44" t="s">
        <v>80</v>
      </c>
    </row>
    <row r="15" spans="1:3" s="4" customFormat="1" x14ac:dyDescent="0.3">
      <c r="A15" s="43" t="s">
        <v>101</v>
      </c>
      <c r="B15" s="44">
        <v>35000</v>
      </c>
      <c r="C15" s="44" t="s">
        <v>35</v>
      </c>
    </row>
    <row r="16" spans="1:3" s="36" customFormat="1" ht="13.8" customHeight="1" x14ac:dyDescent="0.25">
      <c r="A16" s="43">
        <v>45360</v>
      </c>
      <c r="B16" s="44">
        <v>583</v>
      </c>
      <c r="C16" s="44" t="s">
        <v>90</v>
      </c>
    </row>
    <row r="17" spans="1:3" s="36" customFormat="1" ht="13.8" customHeight="1" x14ac:dyDescent="0.25">
      <c r="A17" s="43" t="s">
        <v>102</v>
      </c>
      <c r="B17" s="44">
        <v>25937</v>
      </c>
      <c r="C17" s="44" t="s">
        <v>81</v>
      </c>
    </row>
    <row r="18" spans="1:3" s="4" customFormat="1" x14ac:dyDescent="0.3">
      <c r="A18" s="43" t="s">
        <v>102</v>
      </c>
      <c r="B18" s="44">
        <v>6734.16</v>
      </c>
      <c r="C18" s="44" t="s">
        <v>112</v>
      </c>
    </row>
    <row r="19" spans="1:3" s="4" customFormat="1" x14ac:dyDescent="0.3">
      <c r="A19" s="43" t="s">
        <v>102</v>
      </c>
      <c r="B19" s="44">
        <v>12000</v>
      </c>
      <c r="C19" s="44" t="s">
        <v>108</v>
      </c>
    </row>
    <row r="20" spans="1:3" s="36" customFormat="1" ht="13.8" customHeight="1" x14ac:dyDescent="0.25">
      <c r="A20" s="43" t="s">
        <v>91</v>
      </c>
      <c r="B20" s="44">
        <v>2890</v>
      </c>
      <c r="C20" s="44" t="s">
        <v>57</v>
      </c>
    </row>
    <row r="21" spans="1:3" s="36" customFormat="1" ht="13.8" customHeight="1" x14ac:dyDescent="0.25">
      <c r="A21" s="43" t="s">
        <v>91</v>
      </c>
      <c r="B21" s="44">
        <v>3249</v>
      </c>
      <c r="C21" s="44" t="s">
        <v>58</v>
      </c>
    </row>
    <row r="22" spans="1:3" s="36" customFormat="1" ht="13.8" customHeight="1" x14ac:dyDescent="0.25">
      <c r="A22" s="43" t="s">
        <v>91</v>
      </c>
      <c r="B22" s="44">
        <v>4184</v>
      </c>
      <c r="C22" s="44" t="s">
        <v>57</v>
      </c>
    </row>
    <row r="23" spans="1:3" s="36" customFormat="1" ht="13.8" customHeight="1" x14ac:dyDescent="0.25">
      <c r="A23" s="43" t="s">
        <v>91</v>
      </c>
      <c r="B23" s="44">
        <v>7842.5</v>
      </c>
      <c r="C23" s="44" t="s">
        <v>59</v>
      </c>
    </row>
    <row r="24" spans="1:3" s="36" customFormat="1" ht="13.8" customHeight="1" x14ac:dyDescent="0.25">
      <c r="A24" s="43" t="s">
        <v>91</v>
      </c>
      <c r="B24" s="44">
        <v>8645</v>
      </c>
      <c r="C24" s="44" t="s">
        <v>60</v>
      </c>
    </row>
    <row r="25" spans="1:3" s="36" customFormat="1" ht="13.8" customHeight="1" x14ac:dyDescent="0.25">
      <c r="A25" s="43" t="s">
        <v>91</v>
      </c>
      <c r="B25" s="44">
        <v>10060</v>
      </c>
      <c r="C25" s="44" t="s">
        <v>61</v>
      </c>
    </row>
    <row r="26" spans="1:3" s="36" customFormat="1" ht="13.8" customHeight="1" x14ac:dyDescent="0.25">
      <c r="A26" s="43" t="s">
        <v>91</v>
      </c>
      <c r="B26" s="44">
        <v>11050</v>
      </c>
      <c r="C26" s="44" t="s">
        <v>59</v>
      </c>
    </row>
    <row r="27" spans="1:3" s="36" customFormat="1" ht="13.8" customHeight="1" x14ac:dyDescent="0.25">
      <c r="A27" s="43" t="s">
        <v>91</v>
      </c>
      <c r="B27" s="44">
        <v>13079</v>
      </c>
      <c r="C27" s="44" t="s">
        <v>62</v>
      </c>
    </row>
    <row r="28" spans="1:3" s="36" customFormat="1" ht="13.8" customHeight="1" x14ac:dyDescent="0.25">
      <c r="A28" s="43" t="s">
        <v>91</v>
      </c>
      <c r="B28" s="44">
        <v>15880</v>
      </c>
      <c r="C28" s="44" t="s">
        <v>63</v>
      </c>
    </row>
    <row r="29" spans="1:3" s="36" customFormat="1" ht="13.8" customHeight="1" x14ac:dyDescent="0.25">
      <c r="A29" s="43" t="s">
        <v>91</v>
      </c>
      <c r="B29" s="44">
        <v>106636</v>
      </c>
      <c r="C29" s="44" t="s">
        <v>64</v>
      </c>
    </row>
    <row r="30" spans="1:3" s="36" customFormat="1" ht="13.8" customHeight="1" x14ac:dyDescent="0.25">
      <c r="A30" s="43" t="s">
        <v>91</v>
      </c>
      <c r="B30" s="44">
        <v>146932.5</v>
      </c>
      <c r="C30" s="44" t="s">
        <v>65</v>
      </c>
    </row>
    <row r="31" spans="1:3" s="36" customFormat="1" ht="13.8" customHeight="1" x14ac:dyDescent="0.25">
      <c r="A31" s="43" t="s">
        <v>91</v>
      </c>
      <c r="B31" s="44">
        <v>147474</v>
      </c>
      <c r="C31" s="44" t="s">
        <v>64</v>
      </c>
    </row>
    <row r="32" spans="1:3" s="36" customFormat="1" ht="13.8" customHeight="1" x14ac:dyDescent="0.25">
      <c r="A32" s="43" t="s">
        <v>91</v>
      </c>
      <c r="B32" s="44">
        <v>197408.5</v>
      </c>
      <c r="C32" s="44" t="s">
        <v>61</v>
      </c>
    </row>
    <row r="33" spans="1:3" s="36" customFormat="1" ht="13.8" customHeight="1" x14ac:dyDescent="0.25">
      <c r="A33" s="43">
        <v>45363</v>
      </c>
      <c r="B33" s="44">
        <v>3000</v>
      </c>
      <c r="C33" s="44" t="s">
        <v>134</v>
      </c>
    </row>
    <row r="34" spans="1:3" s="36" customFormat="1" ht="13.8" customHeight="1" x14ac:dyDescent="0.25">
      <c r="A34" s="43" t="s">
        <v>91</v>
      </c>
      <c r="B34" s="44">
        <v>12080</v>
      </c>
      <c r="C34" s="44" t="s">
        <v>36</v>
      </c>
    </row>
    <row r="35" spans="1:3" s="4" customFormat="1" x14ac:dyDescent="0.3">
      <c r="A35" s="43" t="s">
        <v>91</v>
      </c>
      <c r="B35" s="44">
        <v>2888.8</v>
      </c>
      <c r="C35" s="44" t="s">
        <v>110</v>
      </c>
    </row>
    <row r="36" spans="1:3" s="4" customFormat="1" x14ac:dyDescent="0.3">
      <c r="A36" s="43" t="s">
        <v>91</v>
      </c>
      <c r="B36" s="44">
        <v>8460.1</v>
      </c>
      <c r="C36" s="44" t="s">
        <v>111</v>
      </c>
    </row>
    <row r="37" spans="1:3" s="36" customFormat="1" ht="13.8" customHeight="1" x14ac:dyDescent="0.25">
      <c r="A37" s="43" t="s">
        <v>91</v>
      </c>
      <c r="B37" s="44">
        <v>21350</v>
      </c>
      <c r="C37" s="44" t="s">
        <v>84</v>
      </c>
    </row>
    <row r="38" spans="1:3" s="4" customFormat="1" x14ac:dyDescent="0.3">
      <c r="A38" s="43" t="s">
        <v>114</v>
      </c>
      <c r="B38" s="44">
        <v>8780</v>
      </c>
      <c r="C38" s="44" t="s">
        <v>108</v>
      </c>
    </row>
    <row r="39" spans="1:3" s="36" customFormat="1" ht="13.8" customHeight="1" x14ac:dyDescent="0.25">
      <c r="A39" s="43" t="s">
        <v>98</v>
      </c>
      <c r="B39" s="44">
        <v>4226.92</v>
      </c>
      <c r="C39" s="44" t="s">
        <v>34</v>
      </c>
    </row>
    <row r="40" spans="1:3" s="36" customFormat="1" ht="13.8" customHeight="1" x14ac:dyDescent="0.25">
      <c r="A40" s="43" t="s">
        <v>99</v>
      </c>
      <c r="B40" s="44">
        <v>169950</v>
      </c>
      <c r="C40" s="44" t="s">
        <v>77</v>
      </c>
    </row>
    <row r="41" spans="1:3" s="4" customFormat="1" x14ac:dyDescent="0.3">
      <c r="A41" s="43" t="s">
        <v>55</v>
      </c>
      <c r="B41" s="44">
        <v>75037</v>
      </c>
      <c r="C41" s="44" t="s">
        <v>89</v>
      </c>
    </row>
    <row r="42" spans="1:3" s="4" customFormat="1" x14ac:dyDescent="0.3">
      <c r="A42" s="43" t="s">
        <v>55</v>
      </c>
      <c r="B42" s="44">
        <v>152738.48000000001</v>
      </c>
      <c r="C42" s="44" t="s">
        <v>140</v>
      </c>
    </row>
    <row r="43" spans="1:3" s="36" customFormat="1" ht="13.8" customHeight="1" x14ac:dyDescent="0.25">
      <c r="A43" s="43" t="s">
        <v>103</v>
      </c>
      <c r="B43" s="44">
        <v>8373</v>
      </c>
      <c r="C43" s="44" t="s">
        <v>82</v>
      </c>
    </row>
    <row r="44" spans="1:3" s="4" customFormat="1" x14ac:dyDescent="0.3">
      <c r="A44" s="43" t="s">
        <v>53</v>
      </c>
      <c r="B44" s="44">
        <v>53304</v>
      </c>
      <c r="C44" s="44" t="s">
        <v>107</v>
      </c>
    </row>
    <row r="45" spans="1:3" s="36" customFormat="1" ht="13.8" customHeight="1" x14ac:dyDescent="0.25">
      <c r="A45" s="43" t="s">
        <v>53</v>
      </c>
      <c r="B45" s="44">
        <v>4512</v>
      </c>
      <c r="C45" s="44" t="s">
        <v>83</v>
      </c>
    </row>
    <row r="46" spans="1:3" s="36" customFormat="1" ht="13.8" customHeight="1" x14ac:dyDescent="0.25">
      <c r="A46" s="43" t="s">
        <v>53</v>
      </c>
      <c r="B46" s="44">
        <v>10950.3</v>
      </c>
      <c r="C46" s="44" t="s">
        <v>66</v>
      </c>
    </row>
    <row r="47" spans="1:3" s="36" customFormat="1" ht="13.8" customHeight="1" x14ac:dyDescent="0.25">
      <c r="A47" s="43" t="s">
        <v>53</v>
      </c>
      <c r="B47" s="44">
        <v>5329.35</v>
      </c>
      <c r="C47" s="44" t="s">
        <v>68</v>
      </c>
    </row>
    <row r="48" spans="1:3" s="36" customFormat="1" ht="13.8" customHeight="1" x14ac:dyDescent="0.25">
      <c r="A48" s="43" t="s">
        <v>53</v>
      </c>
      <c r="B48" s="44">
        <v>12942.97</v>
      </c>
      <c r="C48" s="44" t="s">
        <v>69</v>
      </c>
    </row>
    <row r="49" spans="1:3" s="36" customFormat="1" ht="13.8" customHeight="1" x14ac:dyDescent="0.25">
      <c r="A49" s="43" t="s">
        <v>53</v>
      </c>
      <c r="B49" s="44">
        <v>35958.5</v>
      </c>
      <c r="C49" s="44" t="s">
        <v>70</v>
      </c>
    </row>
    <row r="50" spans="1:3" s="36" customFormat="1" ht="13.8" customHeight="1" x14ac:dyDescent="0.25">
      <c r="A50" s="43" t="s">
        <v>53</v>
      </c>
      <c r="B50" s="44">
        <v>71444.259999999995</v>
      </c>
      <c r="C50" s="44" t="s">
        <v>71</v>
      </c>
    </row>
    <row r="51" spans="1:3" s="4" customFormat="1" x14ac:dyDescent="0.3">
      <c r="A51" s="43" t="s">
        <v>53</v>
      </c>
      <c r="B51" s="44">
        <v>7887</v>
      </c>
      <c r="C51" s="44" t="s">
        <v>109</v>
      </c>
    </row>
    <row r="52" spans="1:3" s="36" customFormat="1" ht="13.8" customHeight="1" x14ac:dyDescent="0.25">
      <c r="A52" s="43" t="s">
        <v>53</v>
      </c>
      <c r="B52" s="44">
        <v>12900.14</v>
      </c>
      <c r="C52" s="44" t="s">
        <v>75</v>
      </c>
    </row>
    <row r="53" spans="1:3" s="4" customFormat="1" x14ac:dyDescent="0.3">
      <c r="A53" s="43">
        <v>45373</v>
      </c>
      <c r="B53" s="44">
        <v>57500</v>
      </c>
      <c r="C53" s="44" t="s">
        <v>133</v>
      </c>
    </row>
    <row r="54" spans="1:3" s="36" customFormat="1" ht="13.8" customHeight="1" x14ac:dyDescent="0.25">
      <c r="A54" s="43" t="s">
        <v>93</v>
      </c>
      <c r="B54" s="44">
        <v>26155.62</v>
      </c>
      <c r="C54" s="44" t="s">
        <v>67</v>
      </c>
    </row>
    <row r="55" spans="1:3" s="4" customFormat="1" x14ac:dyDescent="0.3">
      <c r="A55" s="43" t="s">
        <v>93</v>
      </c>
      <c r="B55" s="44">
        <v>19800</v>
      </c>
      <c r="C55" s="44" t="s">
        <v>106</v>
      </c>
    </row>
    <row r="56" spans="1:3" s="36" customFormat="1" ht="13.8" customHeight="1" x14ac:dyDescent="0.25">
      <c r="A56" s="43" t="s">
        <v>93</v>
      </c>
      <c r="B56" s="44">
        <v>77535.600000000006</v>
      </c>
      <c r="C56" s="44" t="s">
        <v>85</v>
      </c>
    </row>
    <row r="57" spans="1:3" s="4" customFormat="1" x14ac:dyDescent="0.3">
      <c r="A57" s="43" t="s">
        <v>93</v>
      </c>
      <c r="B57" s="44">
        <f>188520+217.19</f>
        <v>188737.19</v>
      </c>
      <c r="C57" s="44" t="s">
        <v>141</v>
      </c>
    </row>
    <row r="58" spans="1:3" s="36" customFormat="1" ht="13.8" customHeight="1" x14ac:dyDescent="0.25">
      <c r="A58" s="43" t="s">
        <v>96</v>
      </c>
      <c r="B58" s="44">
        <v>18462</v>
      </c>
      <c r="C58" s="44" t="s">
        <v>76</v>
      </c>
    </row>
    <row r="59" spans="1:3" s="4" customFormat="1" x14ac:dyDescent="0.3">
      <c r="A59" s="43" t="s">
        <v>96</v>
      </c>
      <c r="B59" s="44">
        <v>7444</v>
      </c>
      <c r="C59" s="44" t="s">
        <v>37</v>
      </c>
    </row>
    <row r="60" spans="1:3" s="36" customFormat="1" ht="13.8" customHeight="1" x14ac:dyDescent="0.25">
      <c r="A60" s="43" t="s">
        <v>96</v>
      </c>
      <c r="B60" s="44">
        <v>20634</v>
      </c>
      <c r="C60" s="44" t="s">
        <v>92</v>
      </c>
    </row>
    <row r="61" spans="1:3" s="4" customFormat="1" x14ac:dyDescent="0.3">
      <c r="A61" s="43">
        <v>45378</v>
      </c>
      <c r="B61" s="44">
        <v>65232.4</v>
      </c>
      <c r="C61" s="44" t="s">
        <v>104</v>
      </c>
    </row>
    <row r="62" spans="1:3" s="36" customFormat="1" ht="13.8" customHeight="1" x14ac:dyDescent="0.25">
      <c r="A62" s="43" t="s">
        <v>56</v>
      </c>
      <c r="B62" s="44">
        <v>97698.82</v>
      </c>
      <c r="C62" s="44" t="s">
        <v>72</v>
      </c>
    </row>
    <row r="63" spans="1:3" s="36" customFormat="1" ht="13.8" customHeight="1" x14ac:dyDescent="0.25">
      <c r="A63" s="43" t="s">
        <v>56</v>
      </c>
      <c r="B63" s="44">
        <v>31253.4</v>
      </c>
      <c r="C63" s="44" t="s">
        <v>86</v>
      </c>
    </row>
    <row r="64" spans="1:3" s="36" customFormat="1" ht="13.8" customHeight="1" x14ac:dyDescent="0.25">
      <c r="A64" s="43" t="s">
        <v>56</v>
      </c>
      <c r="B64" s="44">
        <v>129302.39999999999</v>
      </c>
      <c r="C64" s="44" t="s">
        <v>87</v>
      </c>
    </row>
    <row r="65" spans="1:3" s="4" customFormat="1" x14ac:dyDescent="0.3">
      <c r="A65" s="43">
        <v>45380</v>
      </c>
      <c r="B65" s="44">
        <v>5671</v>
      </c>
      <c r="C65" s="44" t="s">
        <v>105</v>
      </c>
    </row>
    <row r="66" spans="1:3" s="4" customFormat="1" x14ac:dyDescent="0.3">
      <c r="A66" s="43" t="s">
        <v>113</v>
      </c>
      <c r="B66" s="44">
        <v>586497</v>
      </c>
      <c r="C66" s="44" t="s">
        <v>51</v>
      </c>
    </row>
    <row r="67" spans="1:3" x14ac:dyDescent="0.25">
      <c r="A67" s="43"/>
      <c r="B67" s="44">
        <v>1939869.73</v>
      </c>
      <c r="C67" s="44" t="s">
        <v>40</v>
      </c>
    </row>
    <row r="68" spans="1:3" s="4" customFormat="1" x14ac:dyDescent="0.3">
      <c r="A68" s="43"/>
      <c r="B68" s="44">
        <v>562587.02</v>
      </c>
      <c r="C68" s="44" t="s">
        <v>41</v>
      </c>
    </row>
    <row r="69" spans="1:3" s="4" customFormat="1" x14ac:dyDescent="0.3">
      <c r="A69" s="9" t="s">
        <v>2</v>
      </c>
      <c r="B69" s="10">
        <f>SUM(B3:B68)</f>
        <v>9792104.7799999993</v>
      </c>
      <c r="C69" s="11"/>
    </row>
    <row r="70" spans="1:3" ht="15" customHeight="1" x14ac:dyDescent="0.25">
      <c r="A70" s="35" t="s">
        <v>25</v>
      </c>
      <c r="B70" s="27"/>
      <c r="C70" s="28"/>
    </row>
    <row r="71" spans="1:3" s="4" customFormat="1" ht="30" customHeight="1" x14ac:dyDescent="0.3">
      <c r="A71" s="47" t="s">
        <v>44</v>
      </c>
      <c r="B71" s="47"/>
      <c r="C71" s="47"/>
    </row>
    <row r="72" spans="1:3" x14ac:dyDescent="0.25">
      <c r="A72" s="43">
        <v>45380</v>
      </c>
      <c r="B72" s="44">
        <v>12000</v>
      </c>
      <c r="C72" s="44" t="s">
        <v>132</v>
      </c>
    </row>
    <row r="73" spans="1:3" x14ac:dyDescent="0.25">
      <c r="A73" s="43"/>
      <c r="B73" s="44">
        <v>32817.339999999997</v>
      </c>
      <c r="C73" s="44" t="s">
        <v>40</v>
      </c>
    </row>
    <row r="74" spans="1:3" s="4" customFormat="1" x14ac:dyDescent="0.3">
      <c r="A74" s="43"/>
      <c r="B74" s="44">
        <v>9517.4500000000007</v>
      </c>
      <c r="C74" s="44" t="s">
        <v>41</v>
      </c>
    </row>
    <row r="75" spans="1:3" s="4" customFormat="1" x14ac:dyDescent="0.3">
      <c r="A75" s="9" t="s">
        <v>2</v>
      </c>
      <c r="B75" s="10">
        <f>SUM(B72:B74)</f>
        <v>54334.789999999994</v>
      </c>
      <c r="C75" s="11"/>
    </row>
    <row r="76" spans="1:3" s="24" customFormat="1" x14ac:dyDescent="0.3">
      <c r="A76" s="34" t="s">
        <v>26</v>
      </c>
      <c r="B76" s="29"/>
    </row>
    <row r="77" spans="1:3" s="4" customFormat="1" ht="30" customHeight="1" x14ac:dyDescent="0.3">
      <c r="A77" s="45" t="s">
        <v>32</v>
      </c>
      <c r="B77" s="46"/>
      <c r="C77" s="46"/>
    </row>
    <row r="78" spans="1:3" s="4" customFormat="1" x14ac:dyDescent="0.3">
      <c r="A78" s="43">
        <v>45373</v>
      </c>
      <c r="B78" s="44">
        <v>67093.63</v>
      </c>
      <c r="C78" s="44" t="s">
        <v>50</v>
      </c>
    </row>
    <row r="79" spans="1:3" s="4" customFormat="1" x14ac:dyDescent="0.3">
      <c r="A79" s="43" t="s">
        <v>53</v>
      </c>
      <c r="B79" s="44">
        <v>6000</v>
      </c>
      <c r="C79" s="44" t="s">
        <v>52</v>
      </c>
    </row>
    <row r="80" spans="1:3" s="4" customFormat="1" x14ac:dyDescent="0.3">
      <c r="A80" s="43" t="s">
        <v>53</v>
      </c>
      <c r="B80" s="44">
        <v>18000</v>
      </c>
      <c r="C80" s="44" t="s">
        <v>142</v>
      </c>
    </row>
    <row r="81" spans="1:3" x14ac:dyDescent="0.25">
      <c r="A81" s="43" t="s">
        <v>53</v>
      </c>
      <c r="B81" s="44">
        <v>80000</v>
      </c>
      <c r="C81" s="44" t="s">
        <v>143</v>
      </c>
    </row>
    <row r="82" spans="1:3" s="4" customFormat="1" x14ac:dyDescent="0.3">
      <c r="A82" s="43" t="s">
        <v>56</v>
      </c>
      <c r="B82" s="44">
        <v>263933.28000000003</v>
      </c>
      <c r="C82" s="44" t="s">
        <v>51</v>
      </c>
    </row>
    <row r="83" spans="1:3" x14ac:dyDescent="0.25">
      <c r="A83" s="43"/>
      <c r="B83" s="44">
        <v>119418.67</v>
      </c>
      <c r="C83" s="44" t="s">
        <v>40</v>
      </c>
    </row>
    <row r="84" spans="1:3" s="4" customFormat="1" x14ac:dyDescent="0.3">
      <c r="A84" s="43"/>
      <c r="B84" s="44">
        <v>34632.94</v>
      </c>
      <c r="C84" s="44" t="s">
        <v>41</v>
      </c>
    </row>
    <row r="85" spans="1:3" s="4" customFormat="1" x14ac:dyDescent="0.25">
      <c r="A85" s="12" t="s">
        <v>2</v>
      </c>
      <c r="B85" s="13">
        <f>SUM(B78:B84)</f>
        <v>589078.52</v>
      </c>
      <c r="C85" s="14"/>
    </row>
    <row r="86" spans="1:3" s="4" customFormat="1" x14ac:dyDescent="0.25">
      <c r="A86" s="33" t="s">
        <v>28</v>
      </c>
      <c r="B86" s="30"/>
      <c r="C86" s="31"/>
    </row>
    <row r="87" spans="1:3" s="4" customFormat="1" ht="30" customHeight="1" x14ac:dyDescent="0.3">
      <c r="A87" s="39" t="s">
        <v>33</v>
      </c>
      <c r="B87" s="40"/>
      <c r="C87" s="40"/>
    </row>
    <row r="88" spans="1:3" s="32" customFormat="1" x14ac:dyDescent="0.3">
      <c r="A88" s="43">
        <v>45352</v>
      </c>
      <c r="B88" s="44">
        <v>15960</v>
      </c>
      <c r="C88" s="44" t="s">
        <v>135</v>
      </c>
    </row>
    <row r="89" spans="1:3" s="32" customFormat="1" x14ac:dyDescent="0.3">
      <c r="A89" s="43" t="s">
        <v>95</v>
      </c>
      <c r="B89" s="44">
        <v>880</v>
      </c>
      <c r="C89" s="44" t="s">
        <v>127</v>
      </c>
    </row>
    <row r="90" spans="1:3" s="32" customFormat="1" x14ac:dyDescent="0.3">
      <c r="A90" s="43" t="s">
        <v>102</v>
      </c>
      <c r="B90" s="44">
        <v>7900</v>
      </c>
      <c r="C90" s="44" t="s">
        <v>117</v>
      </c>
    </row>
    <row r="91" spans="1:3" s="32" customFormat="1" x14ac:dyDescent="0.3">
      <c r="A91" s="43" t="s">
        <v>130</v>
      </c>
      <c r="B91" s="44">
        <v>30000</v>
      </c>
      <c r="C91" s="44" t="s">
        <v>118</v>
      </c>
    </row>
    <row r="92" spans="1:3" s="32" customFormat="1" x14ac:dyDescent="0.3">
      <c r="A92" s="43" t="s">
        <v>129</v>
      </c>
      <c r="B92" s="44">
        <v>40679</v>
      </c>
      <c r="C92" s="44" t="s">
        <v>115</v>
      </c>
    </row>
    <row r="93" spans="1:3" s="32" customFormat="1" x14ac:dyDescent="0.3">
      <c r="A93" s="43" t="s">
        <v>129</v>
      </c>
      <c r="B93" s="44">
        <v>18850</v>
      </c>
      <c r="C93" s="44" t="s">
        <v>144</v>
      </c>
    </row>
    <row r="94" spans="1:3" s="32" customFormat="1" x14ac:dyDescent="0.3">
      <c r="A94" s="43" t="s">
        <v>99</v>
      </c>
      <c r="B94" s="44">
        <v>15000</v>
      </c>
      <c r="C94" s="44" t="s">
        <v>123</v>
      </c>
    </row>
    <row r="95" spans="1:3" s="32" customFormat="1" x14ac:dyDescent="0.3">
      <c r="A95" s="43" t="s">
        <v>55</v>
      </c>
      <c r="B95" s="44">
        <v>6460</v>
      </c>
      <c r="C95" s="44" t="s">
        <v>124</v>
      </c>
    </row>
    <row r="96" spans="1:3" s="32" customFormat="1" x14ac:dyDescent="0.3">
      <c r="A96" s="43">
        <v>45372</v>
      </c>
      <c r="B96" s="44">
        <v>24990</v>
      </c>
      <c r="C96" s="44" t="s">
        <v>136</v>
      </c>
    </row>
    <row r="97" spans="1:3" s="32" customFormat="1" x14ac:dyDescent="0.3">
      <c r="A97" s="43" t="s">
        <v>53</v>
      </c>
      <c r="B97" s="44">
        <v>1500</v>
      </c>
      <c r="C97" s="44" t="s">
        <v>119</v>
      </c>
    </row>
    <row r="98" spans="1:3" s="32" customFormat="1" x14ac:dyDescent="0.3">
      <c r="A98" s="43" t="s">
        <v>53</v>
      </c>
      <c r="B98" s="44">
        <v>41500</v>
      </c>
      <c r="C98" s="44" t="s">
        <v>120</v>
      </c>
    </row>
    <row r="99" spans="1:3" s="32" customFormat="1" x14ac:dyDescent="0.3">
      <c r="A99" s="43" t="s">
        <v>96</v>
      </c>
      <c r="B99" s="44">
        <v>74840</v>
      </c>
      <c r="C99" s="44" t="s">
        <v>122</v>
      </c>
    </row>
    <row r="100" spans="1:3" s="32" customFormat="1" x14ac:dyDescent="0.3">
      <c r="A100" s="43" t="s">
        <v>96</v>
      </c>
      <c r="B100" s="44">
        <v>4500</v>
      </c>
      <c r="C100" s="44" t="s">
        <v>116</v>
      </c>
    </row>
    <row r="101" spans="1:3" s="32" customFormat="1" x14ac:dyDescent="0.3">
      <c r="A101" s="43" t="s">
        <v>131</v>
      </c>
      <c r="B101" s="44">
        <v>1490</v>
      </c>
      <c r="C101" s="44" t="s">
        <v>125</v>
      </c>
    </row>
    <row r="102" spans="1:3" s="32" customFormat="1" x14ac:dyDescent="0.3">
      <c r="A102" s="43" t="s">
        <v>131</v>
      </c>
      <c r="B102" s="44">
        <v>2920</v>
      </c>
      <c r="C102" s="44" t="s">
        <v>126</v>
      </c>
    </row>
    <row r="103" spans="1:3" s="32" customFormat="1" x14ac:dyDescent="0.3">
      <c r="A103" s="43" t="s">
        <v>131</v>
      </c>
      <c r="B103" s="44">
        <v>105210</v>
      </c>
      <c r="C103" s="44" t="s">
        <v>128</v>
      </c>
    </row>
    <row r="104" spans="1:3" s="32" customFormat="1" x14ac:dyDescent="0.3">
      <c r="A104" s="43" t="s">
        <v>56</v>
      </c>
      <c r="B104" s="44">
        <v>19000</v>
      </c>
      <c r="C104" s="44" t="s">
        <v>121</v>
      </c>
    </row>
    <row r="105" spans="1:3" x14ac:dyDescent="0.25">
      <c r="A105" s="43"/>
      <c r="B105" s="44">
        <v>577038.31999999995</v>
      </c>
      <c r="C105" s="44" t="s">
        <v>40</v>
      </c>
    </row>
    <row r="106" spans="1:3" s="32" customFormat="1" x14ac:dyDescent="0.3">
      <c r="A106" s="43"/>
      <c r="B106" s="44">
        <v>167348.49</v>
      </c>
      <c r="C106" s="44" t="s">
        <v>41</v>
      </c>
    </row>
    <row r="107" spans="1:3" x14ac:dyDescent="0.25">
      <c r="A107" s="12" t="s">
        <v>2</v>
      </c>
      <c r="B107" s="16">
        <f>SUM(B88:B106)</f>
        <v>1156065.81</v>
      </c>
      <c r="C107" s="17"/>
    </row>
    <row r="108" spans="1:3" s="4" customFormat="1" x14ac:dyDescent="0.3">
      <c r="A108" s="41" t="s">
        <v>3</v>
      </c>
      <c r="B108" s="40"/>
      <c r="C108" s="40"/>
    </row>
    <row r="109" spans="1:3" s="4" customFormat="1" ht="27.6" x14ac:dyDescent="0.3">
      <c r="A109" s="43" t="s">
        <v>29</v>
      </c>
      <c r="B109" s="44">
        <f>973977.49+500</f>
        <v>974477.49</v>
      </c>
      <c r="C109" s="44" t="s">
        <v>43</v>
      </c>
    </row>
    <row r="110" spans="1:3" x14ac:dyDescent="0.25">
      <c r="A110" s="43"/>
      <c r="B110" s="44">
        <v>369499</v>
      </c>
      <c r="C110" s="44" t="s">
        <v>40</v>
      </c>
    </row>
    <row r="111" spans="1:3" x14ac:dyDescent="0.25">
      <c r="A111" s="43"/>
      <c r="B111" s="44">
        <v>107159.43</v>
      </c>
      <c r="C111" s="44" t="s">
        <v>41</v>
      </c>
    </row>
    <row r="112" spans="1:3" s="4" customFormat="1" x14ac:dyDescent="0.3">
      <c r="A112" s="43"/>
      <c r="B112" s="44">
        <v>10058.719999999999</v>
      </c>
      <c r="C112" s="44" t="s">
        <v>42</v>
      </c>
    </row>
    <row r="113" spans="1:3" x14ac:dyDescent="0.25">
      <c r="A113" s="12" t="s">
        <v>2</v>
      </c>
      <c r="B113" s="16">
        <f>SUM(B109:B112)</f>
        <v>1461194.64</v>
      </c>
      <c r="C113" s="17"/>
    </row>
    <row r="114" spans="1:3" x14ac:dyDescent="0.25">
      <c r="A114" s="21"/>
      <c r="B114" s="22">
        <f>B113+B107+B85+B75+B69</f>
        <v>13052778.539999999</v>
      </c>
      <c r="C114" s="23" t="s">
        <v>5</v>
      </c>
    </row>
    <row r="115" spans="1:3" x14ac:dyDescent="0.25">
      <c r="B115" s="3"/>
    </row>
    <row r="117" spans="1:3" x14ac:dyDescent="0.25">
      <c r="C117" s="7"/>
    </row>
    <row r="118" spans="1:3" x14ac:dyDescent="0.25">
      <c r="C118" s="15"/>
    </row>
    <row r="119" spans="1:3" x14ac:dyDescent="0.25">
      <c r="C119" s="15"/>
    </row>
    <row r="120" spans="1:3" x14ac:dyDescent="0.25">
      <c r="C120" s="15"/>
    </row>
    <row r="121" spans="1:3" x14ac:dyDescent="0.25">
      <c r="C121" s="15"/>
    </row>
    <row r="122" spans="1:3" x14ac:dyDescent="0.25">
      <c r="C122" s="15"/>
    </row>
    <row r="123" spans="1:3" x14ac:dyDescent="0.25">
      <c r="C123" s="3"/>
    </row>
    <row r="124" spans="1:3" x14ac:dyDescent="0.25">
      <c r="C124" s="15"/>
    </row>
    <row r="125" spans="1:3" x14ac:dyDescent="0.25">
      <c r="C125" s="15"/>
    </row>
  </sheetData>
  <mergeCells count="5">
    <mergeCell ref="A2:C2"/>
    <mergeCell ref="A71:C71"/>
    <mergeCell ref="A108:C108"/>
    <mergeCell ref="A77:C77"/>
    <mergeCell ref="A87:C87"/>
  </mergeCells>
  <phoneticPr fontId="5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Пользователь</cp:lastModifiedBy>
  <cp:lastPrinted>2017-08-23T15:27:46Z</cp:lastPrinted>
  <dcterms:created xsi:type="dcterms:W3CDTF">2017-04-06T09:22:47Z</dcterms:created>
  <dcterms:modified xsi:type="dcterms:W3CDTF">2024-10-01T08:02:13Z</dcterms:modified>
</cp:coreProperties>
</file>